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210"/>
  </bookViews>
  <sheets>
    <sheet name="61425 02 11 ok" sheetId="159" r:id="rId1"/>
    <sheet name="61424 02 25 11 ok" sheetId="158" r:id="rId2"/>
    <sheet name="61422 02 25 23 ok" sheetId="157" r:id="rId3"/>
    <sheet name="61422 02 25 12 ok" sheetId="156" r:id="rId4"/>
    <sheet name="61422 02 25 11 ok" sheetId="155" r:id="rId5"/>
    <sheet name="61422 02  11 ok" sheetId="154" r:id="rId6"/>
    <sheet name="61421 02 25 23 ok" sheetId="153" r:id="rId7"/>
    <sheet name="61421 02 25 16 ok" sheetId="152" r:id="rId8"/>
    <sheet name="61421 02 11 ok" sheetId="151" r:id="rId9"/>
    <sheet name="61419 02 25 15 ok" sheetId="150" r:id="rId10"/>
    <sheet name="61419 02 11 ok" sheetId="149" r:id="rId11"/>
    <sheet name="61415 02 25 18 ok" sheetId="148" r:id="rId12"/>
    <sheet name="61415 02 15 ok" sheetId="147" r:id="rId13"/>
    <sheet name="61413 02 25 17 ok" sheetId="146" r:id="rId14"/>
    <sheet name="61413 02 11 ok" sheetId="145" r:id="rId15"/>
    <sheet name="61410 02 25 11 ok" sheetId="144" r:id="rId16"/>
    <sheet name="61409 02 25 11 ok" sheetId="143" r:id="rId17"/>
    <sheet name="61408 02 25 11 ok" sheetId="142" r:id="rId18"/>
    <sheet name="61406 02 11 ok" sheetId="141" r:id="rId19"/>
    <sheet name="61404 02 25 30 ok" sheetId="140" r:id="rId20"/>
    <sheet name="61404 02 11 ok" sheetId="139" r:id="rId21"/>
    <sheet name="61401 02 11 ok" sheetId="138" r:id="rId22"/>
    <sheet name="61207 02 25 11 ok" sheetId="137" r:id="rId23"/>
    <sheet name="61206 02 25 29 ok" sheetId="136" r:id="rId24"/>
    <sheet name="61203 02 25 11 ok" sheetId="135" r:id="rId25"/>
    <sheet name="61203 02 11 ok" sheetId="134" r:id="rId26"/>
    <sheet name="61102 02 25 11 ok" sheetId="133" r:id="rId27"/>
    <sheet name="ANEXO-12 PPTO MODIF AL TRIM" sheetId="160" r:id="rId28"/>
  </sheets>
  <definedNames>
    <definedName name="_xlnm.Print_Area" localSheetId="26">'61102 02 25 11 ok'!$A$1:$O$33</definedName>
    <definedName name="_xlnm.Print_Area" localSheetId="25">'61203 02 11 ok'!$A$1:$O$32</definedName>
    <definedName name="_xlnm.Print_Area" localSheetId="24">'61203 02 25 11 ok'!$A$1:$O$31</definedName>
    <definedName name="_xlnm.Print_Area" localSheetId="23">'61206 02 25 29 ok'!$A$1:$O$31</definedName>
    <definedName name="_xlnm.Print_Area" localSheetId="22">'61207 02 25 11 ok'!$A$1:$O$32</definedName>
    <definedName name="_xlnm.Print_Area" localSheetId="21">'61401 02 11 ok'!$A$1:$O$32</definedName>
    <definedName name="_xlnm.Print_Area" localSheetId="20">'61404 02 11 ok'!$A$1:$O$32</definedName>
    <definedName name="_xlnm.Print_Area" localSheetId="19">'61404 02 25 30 ok'!$A$1:$O$31</definedName>
    <definedName name="_xlnm.Print_Area" localSheetId="18">'61406 02 11 ok'!$A$1:$O$31</definedName>
    <definedName name="_xlnm.Print_Area" localSheetId="17">'61408 02 25 11 ok'!$A$1:$O$36</definedName>
    <definedName name="_xlnm.Print_Area" localSheetId="16">'61409 02 25 11 ok'!$A$1:$O$37</definedName>
    <definedName name="_xlnm.Print_Area" localSheetId="15">'61410 02 25 11 ok'!$A$1:$O$33</definedName>
    <definedName name="_xlnm.Print_Area" localSheetId="14">'61413 02 11 ok'!$A$1:$O$31</definedName>
    <definedName name="_xlnm.Print_Area" localSheetId="13">'61413 02 25 17 ok'!$A$1:$O$31</definedName>
    <definedName name="_xlnm.Print_Area" localSheetId="12">'61415 02 15 ok'!$A$1:$O$31</definedName>
    <definedName name="_xlnm.Print_Area" localSheetId="11">'61415 02 25 18 ok'!$A$1:$O$31</definedName>
    <definedName name="_xlnm.Print_Area" localSheetId="10">'61419 02 11 ok'!$A$1:$O$33</definedName>
    <definedName name="_xlnm.Print_Area" localSheetId="9">'61419 02 25 15 ok'!$A$1:$O$32</definedName>
    <definedName name="_xlnm.Print_Area" localSheetId="8">'61421 02 11 ok'!$A$1:$O$31</definedName>
    <definedName name="_xlnm.Print_Area" localSheetId="7">'61421 02 25 16 ok'!$A$1:$O$34</definedName>
    <definedName name="_xlnm.Print_Area" localSheetId="6">'61421 02 25 23 ok'!$A$1:$O$31</definedName>
    <definedName name="_xlnm.Print_Area" localSheetId="5">'61422 02  11 ok'!$A$1:$O$32</definedName>
    <definedName name="_xlnm.Print_Area" localSheetId="4">'61422 02 25 11 ok'!$A$1:$O$32</definedName>
    <definedName name="_xlnm.Print_Area" localSheetId="3">'61422 02 25 12 ok'!$A$1:$O$40</definedName>
    <definedName name="_xlnm.Print_Area" localSheetId="2">'61422 02 25 23 ok'!$A$1:$O$34</definedName>
    <definedName name="_xlnm.Print_Area" localSheetId="1">'61424 02 25 11 ok'!$A$1:$O$32</definedName>
    <definedName name="_xlnm.Print_Area" localSheetId="0">'61425 02 11 ok'!$A$1:$O$30</definedName>
    <definedName name="_xlnm.Print_Area" localSheetId="27">'ANEXO-12 PPTO MODIF AL TRIM'!$A$1:$O$202</definedName>
    <definedName name="_xlnm.Print_Titles" localSheetId="26">'61102 02 25 11 ok'!$1:$11</definedName>
    <definedName name="_xlnm.Print_Titles" localSheetId="25">'61203 02 11 ok'!$1:$11</definedName>
    <definedName name="_xlnm.Print_Titles" localSheetId="24">'61203 02 25 11 ok'!$1:$11</definedName>
    <definedName name="_xlnm.Print_Titles" localSheetId="23">'61206 02 25 29 ok'!$1:$11</definedName>
    <definedName name="_xlnm.Print_Titles" localSheetId="22">'61207 02 25 11 ok'!$1:$11</definedName>
    <definedName name="_xlnm.Print_Titles" localSheetId="21">'61401 02 11 ok'!$1:$11</definedName>
    <definedName name="_xlnm.Print_Titles" localSheetId="20">'61404 02 11 ok'!$1:$11</definedName>
    <definedName name="_xlnm.Print_Titles" localSheetId="19">'61404 02 25 30 ok'!$1:$11</definedName>
    <definedName name="_xlnm.Print_Titles" localSheetId="18">'61406 02 11 ok'!$1:$11</definedName>
    <definedName name="_xlnm.Print_Titles" localSheetId="17">'61408 02 25 11 ok'!$1:$11</definedName>
    <definedName name="_xlnm.Print_Titles" localSheetId="16">'61409 02 25 11 ok'!$1:$11</definedName>
    <definedName name="_xlnm.Print_Titles" localSheetId="15">'61410 02 25 11 ok'!$1:$11</definedName>
    <definedName name="_xlnm.Print_Titles" localSheetId="14">'61413 02 11 ok'!$1:$11</definedName>
    <definedName name="_xlnm.Print_Titles" localSheetId="13">'61413 02 25 17 ok'!$1:$11</definedName>
    <definedName name="_xlnm.Print_Titles" localSheetId="12">'61415 02 15 ok'!$1:$11</definedName>
    <definedName name="_xlnm.Print_Titles" localSheetId="11">'61415 02 25 18 ok'!$1:$11</definedName>
    <definedName name="_xlnm.Print_Titles" localSheetId="10">'61419 02 11 ok'!$1:$11</definedName>
    <definedName name="_xlnm.Print_Titles" localSheetId="9">'61419 02 25 15 ok'!$1:$11</definedName>
    <definedName name="_xlnm.Print_Titles" localSheetId="8">'61421 02 11 ok'!$1:$11</definedName>
    <definedName name="_xlnm.Print_Titles" localSheetId="7">'61421 02 25 16 ok'!$1:$11</definedName>
    <definedName name="_xlnm.Print_Titles" localSheetId="6">'61421 02 25 23 ok'!$1:$11</definedName>
    <definedName name="_xlnm.Print_Titles" localSheetId="5">'61422 02  11 ok'!$1:$11</definedName>
    <definedName name="_xlnm.Print_Titles" localSheetId="4">'61422 02 25 11 ok'!$1:$11</definedName>
    <definedName name="_xlnm.Print_Titles" localSheetId="3">'61422 02 25 12 ok'!$1:$11</definedName>
    <definedName name="_xlnm.Print_Titles" localSheetId="2">'61422 02 25 23 ok'!$1:$11</definedName>
    <definedName name="_xlnm.Print_Titles" localSheetId="1">'61424 02 25 11 ok'!$1:$11</definedName>
    <definedName name="_xlnm.Print_Titles" localSheetId="0">'61425 02 11 ok'!$1:$11</definedName>
    <definedName name="_xlnm.Print_Titles" localSheetId="27">'ANEXO-12 PPTO MODIF AL TRIM'!$1:$11</definedName>
  </definedNames>
  <calcPr calcId="162913"/>
</workbook>
</file>

<file path=xl/calcChain.xml><?xml version="1.0" encoding="utf-8"?>
<calcChain xmlns="http://schemas.openxmlformats.org/spreadsheetml/2006/main">
  <c r="G13" i="159" l="1"/>
  <c r="G15" i="159" s="1"/>
  <c r="G19" i="159" s="1"/>
  <c r="G15" i="158"/>
  <c r="G14" i="158"/>
  <c r="G13" i="158"/>
  <c r="G17" i="158" s="1"/>
  <c r="G21" i="158" s="1"/>
  <c r="G16" i="157"/>
  <c r="G15" i="157"/>
  <c r="G14" i="157"/>
  <c r="G13" i="157"/>
  <c r="G18" i="157" s="1"/>
  <c r="G23" i="157" s="1"/>
  <c r="G24" i="156"/>
  <c r="G23" i="156"/>
  <c r="G22" i="156"/>
  <c r="G21" i="156"/>
  <c r="G20" i="156"/>
  <c r="G19" i="156"/>
  <c r="G18" i="156"/>
  <c r="G17" i="156"/>
  <c r="G16" i="156"/>
  <c r="G15" i="156"/>
  <c r="G14" i="156"/>
  <c r="G13" i="156"/>
  <c r="G14" i="155"/>
  <c r="G16" i="155" s="1"/>
  <c r="G21" i="155" s="1"/>
  <c r="G13" i="155"/>
  <c r="G13" i="154"/>
  <c r="G15" i="154"/>
  <c r="G21" i="154" s="1"/>
  <c r="G13" i="153"/>
  <c r="G15" i="153" s="1"/>
  <c r="G20" i="153" s="1"/>
  <c r="G16" i="152"/>
  <c r="G15" i="152"/>
  <c r="G14" i="152"/>
  <c r="G13" i="152"/>
  <c r="G18" i="152" s="1"/>
  <c r="G23" i="152" s="1"/>
  <c r="G13" i="151"/>
  <c r="G15" i="151" s="1"/>
  <c r="G20" i="151" s="1"/>
  <c r="G14" i="150"/>
  <c r="G16" i="150" s="1"/>
  <c r="G21" i="150" s="1"/>
  <c r="G13" i="150"/>
  <c r="G15" i="149"/>
  <c r="G14" i="149"/>
  <c r="G13" i="149"/>
  <c r="G17" i="149" s="1"/>
  <c r="G22" i="149" s="1"/>
  <c r="G13" i="148"/>
  <c r="G15" i="148"/>
  <c r="G20" i="148" s="1"/>
  <c r="G13" i="147"/>
  <c r="G15" i="147" s="1"/>
  <c r="G20" i="147" s="1"/>
  <c r="G13" i="146"/>
  <c r="G15" i="146" s="1"/>
  <c r="G20" i="146" s="1"/>
  <c r="G13" i="145"/>
  <c r="G15" i="145" s="1"/>
  <c r="G20" i="145" s="1"/>
  <c r="G15" i="144"/>
  <c r="G14" i="144"/>
  <c r="G13" i="144"/>
  <c r="G17" i="144" s="1"/>
  <c r="G22" i="144" s="1"/>
  <c r="G19" i="143"/>
  <c r="G18" i="143"/>
  <c r="G17" i="143"/>
  <c r="G16" i="143"/>
  <c r="G15" i="143"/>
  <c r="G14" i="143"/>
  <c r="G13" i="143"/>
  <c r="G21" i="143" s="1"/>
  <c r="G26" i="143" s="1"/>
  <c r="G19" i="142"/>
  <c r="G18" i="142"/>
  <c r="G17" i="142"/>
  <c r="G16" i="142"/>
  <c r="G15" i="142"/>
  <c r="G20" i="142" s="1"/>
  <c r="G25" i="142" s="1"/>
  <c r="G14" i="142"/>
  <c r="G13" i="142"/>
  <c r="G15" i="141"/>
  <c r="G20" i="141" s="1"/>
  <c r="G13" i="141"/>
  <c r="G13" i="140"/>
  <c r="G15" i="140" s="1"/>
  <c r="G20" i="140" s="1"/>
  <c r="I13" i="160"/>
  <c r="I14" i="160"/>
  <c r="I15" i="160"/>
  <c r="I20" i="160"/>
  <c r="I21" i="160"/>
  <c r="I32" i="160"/>
  <c r="G14" i="139"/>
  <c r="G13" i="139"/>
  <c r="G16" i="139" s="1"/>
  <c r="G21" i="139" s="1"/>
  <c r="G50" i="160"/>
  <c r="G14" i="138"/>
  <c r="G13" i="138"/>
  <c r="G16" i="138" s="1"/>
  <c r="G21" i="138" s="1"/>
  <c r="G14" i="137"/>
  <c r="G13" i="137"/>
  <c r="G16" i="137" s="1"/>
  <c r="G21" i="137" s="1"/>
  <c r="G13" i="136"/>
  <c r="G15" i="136" s="1"/>
  <c r="G20" i="136" s="1"/>
  <c r="G15" i="135"/>
  <c r="G20" i="135" s="1"/>
  <c r="G13" i="135"/>
  <c r="G15" i="134"/>
  <c r="G17" i="134" s="1"/>
  <c r="G21" i="134" s="1"/>
  <c r="G14" i="134"/>
  <c r="G13" i="134"/>
  <c r="G17" i="133"/>
  <c r="G22" i="133" s="1"/>
  <c r="G15" i="133"/>
  <c r="G14" i="133"/>
  <c r="G13" i="133"/>
  <c r="G26" i="156" l="1"/>
  <c r="G29" i="156" s="1"/>
  <c r="F189" i="160"/>
  <c r="E189" i="160"/>
  <c r="D189" i="160"/>
  <c r="C189" i="160"/>
  <c r="I187" i="160"/>
  <c r="G187" i="160"/>
  <c r="G189" i="160" s="1"/>
  <c r="F184" i="160"/>
  <c r="E184" i="160"/>
  <c r="D184" i="160"/>
  <c r="C184" i="160"/>
  <c r="I182" i="160"/>
  <c r="G182" i="160"/>
  <c r="I181" i="160"/>
  <c r="G181" i="160"/>
  <c r="I180" i="160"/>
  <c r="G180" i="160"/>
  <c r="F177" i="160"/>
  <c r="E177" i="160"/>
  <c r="D177" i="160"/>
  <c r="C177" i="160"/>
  <c r="I175" i="160"/>
  <c r="G175" i="160"/>
  <c r="I174" i="160"/>
  <c r="G174" i="160"/>
  <c r="I173" i="160"/>
  <c r="G173" i="160"/>
  <c r="I172" i="160"/>
  <c r="G172" i="160"/>
  <c r="F169" i="160"/>
  <c r="E169" i="160"/>
  <c r="D169" i="160"/>
  <c r="C169" i="160"/>
  <c r="I167" i="160"/>
  <c r="G167" i="160"/>
  <c r="I166" i="160"/>
  <c r="G166" i="160"/>
  <c r="I165" i="160"/>
  <c r="G165" i="160"/>
  <c r="I164" i="160"/>
  <c r="G164" i="160"/>
  <c r="I163" i="160"/>
  <c r="G163" i="160"/>
  <c r="I162" i="160"/>
  <c r="G162" i="160"/>
  <c r="I161" i="160"/>
  <c r="G161" i="160"/>
  <c r="I160" i="160"/>
  <c r="G160" i="160"/>
  <c r="I159" i="160"/>
  <c r="G159" i="160"/>
  <c r="I158" i="160"/>
  <c r="G158" i="160"/>
  <c r="I157" i="160"/>
  <c r="G157" i="160"/>
  <c r="I156" i="160"/>
  <c r="G156" i="160"/>
  <c r="F153" i="160"/>
  <c r="E153" i="160"/>
  <c r="D153" i="160"/>
  <c r="C153" i="160"/>
  <c r="I151" i="160"/>
  <c r="G151" i="160"/>
  <c r="I150" i="160"/>
  <c r="G150" i="160"/>
  <c r="F146" i="160"/>
  <c r="E146" i="160"/>
  <c r="D146" i="160"/>
  <c r="C146" i="160"/>
  <c r="I144" i="160"/>
  <c r="G144" i="160"/>
  <c r="G146" i="160" s="1"/>
  <c r="F141" i="160"/>
  <c r="E141" i="160"/>
  <c r="D141" i="160"/>
  <c r="C141" i="160"/>
  <c r="I139" i="160"/>
  <c r="G139" i="160"/>
  <c r="G141" i="160" s="1"/>
  <c r="F136" i="160"/>
  <c r="E136" i="160"/>
  <c r="D136" i="160"/>
  <c r="C136" i="160"/>
  <c r="I134" i="160"/>
  <c r="G134" i="160"/>
  <c r="I133" i="160"/>
  <c r="G133" i="160"/>
  <c r="I132" i="160"/>
  <c r="G132" i="160"/>
  <c r="I131" i="160"/>
  <c r="G131" i="160"/>
  <c r="F128" i="160"/>
  <c r="E128" i="160"/>
  <c r="D128" i="160"/>
  <c r="C128" i="160"/>
  <c r="I126" i="160"/>
  <c r="G126" i="160"/>
  <c r="G128" i="160" s="1"/>
  <c r="F123" i="160"/>
  <c r="E123" i="160"/>
  <c r="D123" i="160"/>
  <c r="C123" i="160"/>
  <c r="I121" i="160"/>
  <c r="G121" i="160"/>
  <c r="I120" i="160"/>
  <c r="G120" i="160"/>
  <c r="G123" i="160" s="1"/>
  <c r="F117" i="160"/>
  <c r="E117" i="160"/>
  <c r="D117" i="160"/>
  <c r="C117" i="160"/>
  <c r="I115" i="160"/>
  <c r="G115" i="160"/>
  <c r="I114" i="160"/>
  <c r="G114" i="160"/>
  <c r="I113" i="160"/>
  <c r="G113" i="160"/>
  <c r="F110" i="160"/>
  <c r="E110" i="160"/>
  <c r="D110" i="160"/>
  <c r="C110" i="160"/>
  <c r="I108" i="160"/>
  <c r="G108" i="160"/>
  <c r="G110" i="160" s="1"/>
  <c r="F105" i="160"/>
  <c r="E105" i="160"/>
  <c r="D105" i="160"/>
  <c r="C105" i="160"/>
  <c r="I103" i="160"/>
  <c r="G103" i="160"/>
  <c r="G105" i="160" s="1"/>
  <c r="F100" i="160"/>
  <c r="E100" i="160"/>
  <c r="D100" i="160"/>
  <c r="C100" i="160"/>
  <c r="I98" i="160"/>
  <c r="G98" i="160"/>
  <c r="G100" i="160" s="1"/>
  <c r="F95" i="160"/>
  <c r="E95" i="160"/>
  <c r="D95" i="160"/>
  <c r="C95" i="160"/>
  <c r="I93" i="160"/>
  <c r="G93" i="160"/>
  <c r="G95" i="160" s="1"/>
  <c r="F90" i="160"/>
  <c r="E90" i="160"/>
  <c r="D90" i="160"/>
  <c r="C90" i="160"/>
  <c r="I88" i="160"/>
  <c r="G88" i="160"/>
  <c r="I87" i="160"/>
  <c r="G87" i="160"/>
  <c r="I86" i="160"/>
  <c r="G86" i="160"/>
  <c r="G90" i="160" s="1"/>
  <c r="F83" i="160"/>
  <c r="E83" i="160"/>
  <c r="D83" i="160"/>
  <c r="C83" i="160"/>
  <c r="I81" i="160"/>
  <c r="G81" i="160"/>
  <c r="I80" i="160"/>
  <c r="G80" i="160"/>
  <c r="I79" i="160"/>
  <c r="G79" i="160"/>
  <c r="I78" i="160"/>
  <c r="G78" i="160"/>
  <c r="I77" i="160"/>
  <c r="G77" i="160"/>
  <c r="I76" i="160"/>
  <c r="G76" i="160"/>
  <c r="I75" i="160"/>
  <c r="G75" i="160"/>
  <c r="F72" i="160"/>
  <c r="E72" i="160"/>
  <c r="D72" i="160"/>
  <c r="C72" i="160"/>
  <c r="I71" i="160"/>
  <c r="G71" i="160"/>
  <c r="I70" i="160"/>
  <c r="G70" i="160"/>
  <c r="I69" i="160"/>
  <c r="G69" i="160"/>
  <c r="I68" i="160"/>
  <c r="G68" i="160"/>
  <c r="I67" i="160"/>
  <c r="G67" i="160"/>
  <c r="I66" i="160"/>
  <c r="G66" i="160"/>
  <c r="I65" i="160"/>
  <c r="G65" i="160"/>
  <c r="G72" i="160" s="1"/>
  <c r="F62" i="160"/>
  <c r="E62" i="160"/>
  <c r="D62" i="160"/>
  <c r="C62" i="160"/>
  <c r="I60" i="160"/>
  <c r="G60" i="160"/>
  <c r="G62" i="160" s="1"/>
  <c r="F57" i="160"/>
  <c r="E57" i="160"/>
  <c r="D57" i="160"/>
  <c r="C57" i="160"/>
  <c r="I55" i="160"/>
  <c r="G55" i="160"/>
  <c r="G57" i="160" s="1"/>
  <c r="F52" i="160"/>
  <c r="E52" i="160"/>
  <c r="D52" i="160"/>
  <c r="C52" i="160"/>
  <c r="I50" i="160"/>
  <c r="I49" i="160"/>
  <c r="G49" i="160"/>
  <c r="G52" i="160" s="1"/>
  <c r="F46" i="160"/>
  <c r="E46" i="160"/>
  <c r="D46" i="160"/>
  <c r="C46" i="160"/>
  <c r="I44" i="160"/>
  <c r="G44" i="160"/>
  <c r="I43" i="160"/>
  <c r="G43" i="160"/>
  <c r="F40" i="160"/>
  <c r="E40" i="160"/>
  <c r="D40" i="160"/>
  <c r="C40" i="160"/>
  <c r="I38" i="160"/>
  <c r="G38" i="160"/>
  <c r="I37" i="160"/>
  <c r="G37" i="160"/>
  <c r="F34" i="160"/>
  <c r="E34" i="160"/>
  <c r="D34" i="160"/>
  <c r="C34" i="160"/>
  <c r="G32" i="160"/>
  <c r="G34" i="160" s="1"/>
  <c r="F29" i="160"/>
  <c r="E29" i="160"/>
  <c r="D29" i="160"/>
  <c r="C29" i="160"/>
  <c r="G27" i="160"/>
  <c r="G29" i="160" s="1"/>
  <c r="F24" i="160"/>
  <c r="E24" i="160"/>
  <c r="D24" i="160"/>
  <c r="C24" i="160"/>
  <c r="G22" i="160"/>
  <c r="G21" i="160"/>
  <c r="G20" i="160"/>
  <c r="G24" i="160" s="1"/>
  <c r="F17" i="160"/>
  <c r="F191" i="160" s="1"/>
  <c r="E17" i="160"/>
  <c r="D17" i="160"/>
  <c r="C17" i="160"/>
  <c r="G15" i="160"/>
  <c r="G14" i="160"/>
  <c r="G13" i="160"/>
  <c r="C191" i="160" l="1"/>
  <c r="G17" i="160"/>
  <c r="G40" i="160"/>
  <c r="G46" i="160"/>
  <c r="E191" i="160"/>
  <c r="D191" i="160"/>
  <c r="G83" i="160"/>
  <c r="G117" i="160"/>
  <c r="G136" i="160"/>
  <c r="G153" i="160"/>
  <c r="G169" i="160"/>
  <c r="G177" i="160"/>
  <c r="G184" i="160"/>
  <c r="G191" i="160" l="1"/>
  <c r="I19" i="142"/>
  <c r="F15" i="159" l="1"/>
  <c r="F19" i="159" s="1"/>
  <c r="E15" i="159"/>
  <c r="E19" i="159" s="1"/>
  <c r="D15" i="159"/>
  <c r="D19" i="159" s="1"/>
  <c r="C15" i="159"/>
  <c r="C19" i="159" s="1"/>
  <c r="I13" i="159"/>
  <c r="F17" i="158"/>
  <c r="F21" i="158" s="1"/>
  <c r="E17" i="158"/>
  <c r="E21" i="158" s="1"/>
  <c r="D17" i="158"/>
  <c r="D21" i="158" s="1"/>
  <c r="C17" i="158"/>
  <c r="C21" i="158" s="1"/>
  <c r="I15" i="158"/>
  <c r="I14" i="158"/>
  <c r="I13" i="158"/>
  <c r="F18" i="157"/>
  <c r="F23" i="157" s="1"/>
  <c r="E18" i="157"/>
  <c r="E23" i="157" s="1"/>
  <c r="D18" i="157"/>
  <c r="D23" i="157" s="1"/>
  <c r="C18" i="157"/>
  <c r="C23" i="157" s="1"/>
  <c r="I16" i="157"/>
  <c r="I15" i="157"/>
  <c r="I14" i="157"/>
  <c r="I13" i="157"/>
  <c r="F26" i="156"/>
  <c r="F29" i="156" s="1"/>
  <c r="E26" i="156"/>
  <c r="E29" i="156" s="1"/>
  <c r="D26" i="156"/>
  <c r="D29" i="156" s="1"/>
  <c r="C26" i="156"/>
  <c r="C29" i="156" s="1"/>
  <c r="I24" i="156"/>
  <c r="I23" i="156"/>
  <c r="I22" i="156"/>
  <c r="I21" i="156"/>
  <c r="I20" i="156"/>
  <c r="I19" i="156"/>
  <c r="I18" i="156"/>
  <c r="I17" i="156"/>
  <c r="I16" i="156"/>
  <c r="I15" i="156"/>
  <c r="I14" i="156"/>
  <c r="I13" i="156"/>
  <c r="F16" i="155"/>
  <c r="F21" i="155" s="1"/>
  <c r="E16" i="155"/>
  <c r="E21" i="155" s="1"/>
  <c r="D16" i="155"/>
  <c r="D21" i="155" s="1"/>
  <c r="C16" i="155"/>
  <c r="C21" i="155" s="1"/>
  <c r="I14" i="155"/>
  <c r="I13" i="155"/>
  <c r="F15" i="154"/>
  <c r="F21" i="154" s="1"/>
  <c r="D15" i="154"/>
  <c r="D21" i="154" s="1"/>
  <c r="C15" i="154"/>
  <c r="C21" i="154" s="1"/>
  <c r="I13" i="154"/>
  <c r="F15" i="153"/>
  <c r="F20" i="153" s="1"/>
  <c r="E15" i="153"/>
  <c r="E20" i="153" s="1"/>
  <c r="D15" i="153"/>
  <c r="D20" i="153" s="1"/>
  <c r="C15" i="153"/>
  <c r="C20" i="153" s="1"/>
  <c r="I13" i="153"/>
  <c r="F18" i="152"/>
  <c r="F23" i="152" s="1"/>
  <c r="E18" i="152"/>
  <c r="E23" i="152" s="1"/>
  <c r="D18" i="152"/>
  <c r="D23" i="152" s="1"/>
  <c r="C18" i="152"/>
  <c r="C23" i="152" s="1"/>
  <c r="I16" i="152"/>
  <c r="I15" i="152"/>
  <c r="I14" i="152"/>
  <c r="I13" i="152"/>
  <c r="F15" i="151"/>
  <c r="F20" i="151" s="1"/>
  <c r="E15" i="151"/>
  <c r="E20" i="151" s="1"/>
  <c r="D15" i="151"/>
  <c r="D20" i="151" s="1"/>
  <c r="C15" i="151"/>
  <c r="C20" i="151" s="1"/>
  <c r="I13" i="151"/>
  <c r="F16" i="150"/>
  <c r="F21" i="150" s="1"/>
  <c r="E16" i="150"/>
  <c r="E21" i="150" s="1"/>
  <c r="D16" i="150"/>
  <c r="D21" i="150" s="1"/>
  <c r="C16" i="150"/>
  <c r="C21" i="150" s="1"/>
  <c r="I14" i="150"/>
  <c r="I13" i="150"/>
  <c r="E15" i="154" l="1"/>
  <c r="E21" i="154" s="1"/>
  <c r="F17" i="149"/>
  <c r="F22" i="149" s="1"/>
  <c r="E17" i="149"/>
  <c r="E22" i="149" s="1"/>
  <c r="D17" i="149"/>
  <c r="D22" i="149" s="1"/>
  <c r="C17" i="149"/>
  <c r="C22" i="149" s="1"/>
  <c r="I15" i="149"/>
  <c r="I14" i="149"/>
  <c r="I13" i="149"/>
  <c r="F15" i="148"/>
  <c r="F20" i="148" s="1"/>
  <c r="E15" i="148"/>
  <c r="E20" i="148" s="1"/>
  <c r="D15" i="148"/>
  <c r="D20" i="148" s="1"/>
  <c r="C15" i="148"/>
  <c r="C20" i="148" s="1"/>
  <c r="I13" i="148"/>
  <c r="F15" i="147"/>
  <c r="F20" i="147" s="1"/>
  <c r="E15" i="147"/>
  <c r="E20" i="147" s="1"/>
  <c r="D15" i="147"/>
  <c r="D20" i="147" s="1"/>
  <c r="C15" i="147"/>
  <c r="C20" i="147" s="1"/>
  <c r="I13" i="147"/>
  <c r="F15" i="146"/>
  <c r="F20" i="146" s="1"/>
  <c r="E15" i="146"/>
  <c r="E20" i="146" s="1"/>
  <c r="D15" i="146"/>
  <c r="D20" i="146" s="1"/>
  <c r="C15" i="146"/>
  <c r="C20" i="146" s="1"/>
  <c r="I13" i="146"/>
  <c r="F15" i="145"/>
  <c r="F20" i="145" s="1"/>
  <c r="E15" i="145"/>
  <c r="E20" i="145" s="1"/>
  <c r="D15" i="145"/>
  <c r="D20" i="145" s="1"/>
  <c r="C15" i="145"/>
  <c r="C20" i="145" s="1"/>
  <c r="I13" i="145"/>
  <c r="F17" i="144"/>
  <c r="F22" i="144" s="1"/>
  <c r="E17" i="144"/>
  <c r="E22" i="144" s="1"/>
  <c r="D17" i="144"/>
  <c r="D22" i="144" s="1"/>
  <c r="C17" i="144"/>
  <c r="C22" i="144" s="1"/>
  <c r="I15" i="144"/>
  <c r="I14" i="144"/>
  <c r="I13" i="144"/>
  <c r="F21" i="143"/>
  <c r="F26" i="143" s="1"/>
  <c r="E21" i="143"/>
  <c r="E26" i="143" s="1"/>
  <c r="D21" i="143"/>
  <c r="D26" i="143" s="1"/>
  <c r="C21" i="143"/>
  <c r="C26" i="143" s="1"/>
  <c r="I19" i="143"/>
  <c r="I18" i="143"/>
  <c r="I17" i="143"/>
  <c r="I16" i="143"/>
  <c r="I15" i="143"/>
  <c r="I14" i="143"/>
  <c r="I13" i="143"/>
  <c r="F20" i="142"/>
  <c r="F25" i="142" s="1"/>
  <c r="E20" i="142"/>
  <c r="E25" i="142" s="1"/>
  <c r="D20" i="142"/>
  <c r="D25" i="142" s="1"/>
  <c r="C20" i="142"/>
  <c r="C25" i="142" s="1"/>
  <c r="I18" i="142"/>
  <c r="I17" i="142"/>
  <c r="I16" i="142"/>
  <c r="I15" i="142"/>
  <c r="I14" i="142"/>
  <c r="I13" i="142"/>
  <c r="F15" i="141"/>
  <c r="F20" i="141" s="1"/>
  <c r="E15" i="141"/>
  <c r="E20" i="141" s="1"/>
  <c r="D15" i="141"/>
  <c r="D20" i="141" s="1"/>
  <c r="C15" i="141"/>
  <c r="C20" i="141" s="1"/>
  <c r="I13" i="141"/>
  <c r="F15" i="140"/>
  <c r="F20" i="140" s="1"/>
  <c r="E15" i="140"/>
  <c r="E20" i="140" s="1"/>
  <c r="D15" i="140"/>
  <c r="D20" i="140" s="1"/>
  <c r="C15" i="140"/>
  <c r="C20" i="140" s="1"/>
  <c r="I13" i="140"/>
  <c r="F16" i="139"/>
  <c r="F21" i="139" s="1"/>
  <c r="D16" i="139"/>
  <c r="D21" i="139" s="1"/>
  <c r="C16" i="139"/>
  <c r="C21" i="139" s="1"/>
  <c r="I14" i="139"/>
  <c r="F16" i="138"/>
  <c r="F21" i="138" s="1"/>
  <c r="E16" i="138"/>
  <c r="E21" i="138" s="1"/>
  <c r="D16" i="138"/>
  <c r="D21" i="138" s="1"/>
  <c r="C16" i="138"/>
  <c r="C21" i="138" s="1"/>
  <c r="I14" i="138"/>
  <c r="I13" i="138"/>
  <c r="F16" i="137"/>
  <c r="F21" i="137" s="1"/>
  <c r="E16" i="137"/>
  <c r="E21" i="137" s="1"/>
  <c r="D16" i="137"/>
  <c r="D21" i="137" s="1"/>
  <c r="C16" i="137"/>
  <c r="C21" i="137" s="1"/>
  <c r="I14" i="137"/>
  <c r="I13" i="137"/>
  <c r="F15" i="136"/>
  <c r="F20" i="136" s="1"/>
  <c r="E15" i="136"/>
  <c r="E20" i="136" s="1"/>
  <c r="D15" i="136"/>
  <c r="D20" i="136" s="1"/>
  <c r="C15" i="136"/>
  <c r="C20" i="136" s="1"/>
  <c r="I13" i="136"/>
  <c r="F15" i="135"/>
  <c r="F20" i="135" s="1"/>
  <c r="E15" i="135"/>
  <c r="E20" i="135" s="1"/>
  <c r="D15" i="135"/>
  <c r="D20" i="135" s="1"/>
  <c r="C15" i="135"/>
  <c r="C20" i="135" s="1"/>
  <c r="E16" i="139" l="1"/>
  <c r="E21" i="139" s="1"/>
  <c r="I13" i="139"/>
  <c r="F17" i="134"/>
  <c r="F21" i="134" s="1"/>
  <c r="D17" i="134"/>
  <c r="D21" i="134" s="1"/>
  <c r="C17" i="134"/>
  <c r="C21" i="134" s="1"/>
  <c r="I14" i="134"/>
  <c r="E17" i="134"/>
  <c r="E21" i="134" s="1"/>
  <c r="F17" i="133"/>
  <c r="F22" i="133" s="1"/>
  <c r="E17" i="133"/>
  <c r="E22" i="133" s="1"/>
  <c r="D17" i="133"/>
  <c r="D22" i="133" s="1"/>
  <c r="C17" i="133"/>
  <c r="C22" i="133" s="1"/>
  <c r="I15" i="133"/>
  <c r="I14" i="133"/>
  <c r="I13" i="133"/>
  <c r="I13" i="134" l="1"/>
</calcChain>
</file>

<file path=xl/sharedStrings.xml><?xml version="1.0" encoding="utf-8"?>
<sst xmlns="http://schemas.openxmlformats.org/spreadsheetml/2006/main" count="1935" uniqueCount="237">
  <si>
    <t>H. AYUNTAMIENTO DE GUAYMAS, SONORA.</t>
  </si>
  <si>
    <t>AVANCE FISICO-FINANCIERO DE LOS PROGRAMAS DE INVERSION</t>
  </si>
  <si>
    <t xml:space="preserve">CLAVE Y NOMBRE DEL CONCEPTO:  </t>
  </si>
  <si>
    <t>No. DE</t>
  </si>
  <si>
    <t>PRESUPUESTO</t>
  </si>
  <si>
    <t>% DE AVANCE (ACUMULADO) AL TRIMESTRE</t>
  </si>
  <si>
    <t>METAS REALES</t>
  </si>
  <si>
    <t xml:space="preserve">ORIGEN DE </t>
  </si>
  <si>
    <t>MODALIDAD</t>
  </si>
  <si>
    <t>ANALITICO DE</t>
  </si>
  <si>
    <t>EN EL</t>
  </si>
  <si>
    <t>ACUMULADO</t>
  </si>
  <si>
    <t>FISICAS</t>
  </si>
  <si>
    <t>POB. BENEF.</t>
  </si>
  <si>
    <t>RECURSO</t>
  </si>
  <si>
    <t>DE</t>
  </si>
  <si>
    <t>TRIMESTRE</t>
  </si>
  <si>
    <t>AL TRIMESTRE</t>
  </si>
  <si>
    <t>FISICO</t>
  </si>
  <si>
    <t>FINANCIERO</t>
  </si>
  <si>
    <t>CANTIDAD</t>
  </si>
  <si>
    <t>U. MEDIDA</t>
  </si>
  <si>
    <t>EJECUCIÓN</t>
  </si>
  <si>
    <t>TOTALES:</t>
  </si>
  <si>
    <t xml:space="preserve"> OBRA</t>
  </si>
  <si>
    <t xml:space="preserve"> NOMBRE Y UBICACIÓN DE LA (S) OBRA (S)</t>
  </si>
  <si>
    <t>DEVENGADO</t>
  </si>
  <si>
    <t>HABITANTES</t>
  </si>
  <si>
    <t>ESTUDIOS Y PROYECTOS</t>
  </si>
  <si>
    <t>02 CP</t>
  </si>
  <si>
    <t>61408 02 25 11.- INFRAESTRUCTURA Y EQUIPAMIENTO</t>
  </si>
  <si>
    <t>SUBTOTAL 61408 02 25 11</t>
  </si>
  <si>
    <t>61409 02 25 11.- INFRAESTRUCTURA Y EQUIPAMIENTO</t>
  </si>
  <si>
    <t>SUBTOTAL 61409 02 25 11</t>
  </si>
  <si>
    <t>ML</t>
  </si>
  <si>
    <t>61422 02 25 11.- PAVIMENTACIÓN DE CALLES Y AVENIDAS</t>
  </si>
  <si>
    <t>SUBTOTAL 61422 02 25 11</t>
  </si>
  <si>
    <t>EDIFICIO</t>
  </si>
  <si>
    <t>M2</t>
  </si>
  <si>
    <t>ANEXO 12</t>
  </si>
  <si>
    <t>61102 02 25 11.- CONSTRUCCIÓN Y AMPLIACIÓN</t>
  </si>
  <si>
    <t>SUBTOTAL 61102 02 25 11</t>
  </si>
  <si>
    <t>CUARTOS</t>
  </si>
  <si>
    <t>CANCHA</t>
  </si>
  <si>
    <t>MODIFICADO</t>
  </si>
  <si>
    <t>VARIAS</t>
  </si>
  <si>
    <t>OBRAS</t>
  </si>
  <si>
    <t>OBRA</t>
  </si>
  <si>
    <t>61206 02 25 29.- FONDEN</t>
  </si>
  <si>
    <t>FONDEN</t>
  </si>
  <si>
    <t>SUBTOTAL 61206 02 25 29</t>
  </si>
  <si>
    <t>61207 02 25 11.- ESTUDIOS Y PROYECTOS</t>
  </si>
  <si>
    <t>SUBTOTAL 61207 02 25 11</t>
  </si>
  <si>
    <t>61406 02 11.- ESTUDIOS Y PROYECTOS</t>
  </si>
  <si>
    <t>61410 02 25 11.- ELECTRIFICACIÓN URBANA</t>
  </si>
  <si>
    <t>SUBTOTAL 61410 02 25 11</t>
  </si>
  <si>
    <t>APAZU</t>
  </si>
  <si>
    <t>61413 02 25 17.- APAZU</t>
  </si>
  <si>
    <t>SUBTOTAL 61413 02 25 17</t>
  </si>
  <si>
    <t xml:space="preserve"> 61415 02 15.- INFRAESTRUCTURA BÁSICA Y EQUIPAMIENTO</t>
  </si>
  <si>
    <t>SUBTOTAL 61415 02 15</t>
  </si>
  <si>
    <t>61421 02 25 16.-  EQUIPAMIENTO URBANO</t>
  </si>
  <si>
    <t>SUBTOTAL 61421 02 25 16</t>
  </si>
  <si>
    <t>ACUMULADO AL TRIMESTRE</t>
  </si>
  <si>
    <t>61203 02 11.-  REMODELACIÓN Y REHABILITACIÓN</t>
  </si>
  <si>
    <t>CLAVE Y NOMBRE DEL CONCEPTO:  61102 02 25 11.- CONSTRUCCIÓN Y AMPLIACIÓN</t>
  </si>
  <si>
    <t>CLAVE Y NOMBRE DEL CONCEPTO:  61203 02 11.-  REMODELACIÓN Y REHABILITACIÓN</t>
  </si>
  <si>
    <t>SUBTOTAL 61203 02 11</t>
  </si>
  <si>
    <t>CLAVE Y NOMBRE DEL CONCEPTO:  61206 02 25 29.- FONDEN</t>
  </si>
  <si>
    <t>CLAVE Y NOMBRE DEL CONCEPTO:  61207 02 25 11.- ESTUDIOS Y PROYECTOS</t>
  </si>
  <si>
    <t>CLAVE Y NOMBRE DEL CONCEPTO:  61406 02 11.- ESTUDIOS Y PROYECTOS</t>
  </si>
  <si>
    <t>CLAVE Y NOMBRE DEL CONCEPTO:  61408 02 25 11.- INFRAESTRUCTURA Y EQUIPAMIENTO</t>
  </si>
  <si>
    <t>CLAVE Y NOMBRE DEL CONCEPTO:  61409 02 25 11.- INFRAESTRUCTURA Y EQUIPAMIENTO</t>
  </si>
  <si>
    <t>CLAVE Y NOMBRE DEL CONCEPTO:  61413 02 25 17.- APAZU</t>
  </si>
  <si>
    <t>CLAVE Y NOMBRE DEL CONCEPTO:  61415 02 15.- INFRAESTRUCTURA BÁSICA Y EQUIPAMIENTO</t>
  </si>
  <si>
    <t>REHABILITACIÓN Y MEJORAMIENTO DE EDIFICIOS PÚBLICOS MUNICIPALES</t>
  </si>
  <si>
    <t>61404 02 11.- CONSERVACIÓN Y MANTENIMIENTO</t>
  </si>
  <si>
    <t>PROGRAMA DE CONSTRUCCIÓN Y REHABILITACIÓN DE ALUMBRADO PÚBLICO EN DIFERENTES SECTORES DENTRO DEL CASCO URBANO DEL MUNICIPIO</t>
  </si>
  <si>
    <t>PAVIMENTACIÓN CON CARPETA ASFÁLTICA DE 5 CMS. DE ESPESOR CUERPO NORTE DE BLVD. DIANA LAURA RIOJAS, PARTIENDO DESDE LA AVENIDA MAR DEL NORTE RUMBO AL ESTE</t>
  </si>
  <si>
    <t>04 CP FMD/2018</t>
  </si>
  <si>
    <t>PERIODO: DEL 1º  DE ENERO AL 31 DE MARZO DEL 2019.</t>
  </si>
  <si>
    <t>CONSTRUCCIÓN DE CUARTOS DORMITORIOS Y CUARTOS PARA BAÑOS, INSTALACIONES HIDROSANITARIAS, VALLE DEL YAQUI EN GUAYMAS, SONORA</t>
  </si>
  <si>
    <t>CONSTRUCCIÓN DE CUARTOS DORMITORIOS Y CUARTOS PARA BAÑOS, INSTALACIONES HIDROSANITARIAS EN EL VALLE DE GUAYMAS</t>
  </si>
  <si>
    <t>CONSTRUCCIÓN DE CUARTOS DORMITORIOS Y CUARTOS PARA BAÑOS, INSTALACIONES HIDROSANITARIAS EN DIVERSAS COLONIAS DEL CASCO URBANO.</t>
  </si>
  <si>
    <t>REHABILITACIÓN Y MEJORAMIENTO DE EDIFICIOS PÚBLICOS EN GENERAL</t>
  </si>
  <si>
    <t>REHABILITACIÓN Y MEJORAMIENTO DE INFRAESTRUCTURA EDUCATIVA EN GENERAL EN EL ÁREA URBANA Y RURAL.</t>
  </si>
  <si>
    <t>61203 02 25 11.-  REMODELACIÓN Y REHABILITACIÓN</t>
  </si>
  <si>
    <t>SUBTOTAL 61203 02 25 11</t>
  </si>
  <si>
    <t xml:space="preserve">ACONDICIONAMIENTO DE ESPACIO FÍSICO </t>
  </si>
  <si>
    <t>ACCION</t>
  </si>
  <si>
    <t>COMUNIDAD</t>
  </si>
  <si>
    <t>PLANTELES</t>
  </si>
  <si>
    <t>FISMDF</t>
  </si>
  <si>
    <t>FMD</t>
  </si>
  <si>
    <t xml:space="preserve">ADQUISICIÓN DE SOFTWARE Y HARDWARE </t>
  </si>
  <si>
    <t>CURSOS DE CAPACITACIÓN Y ACTUALIZACIÓN DE PERSONAL</t>
  </si>
  <si>
    <t>SUBTOTAL 61401 02 11</t>
  </si>
  <si>
    <t>61401 02 11.- CONSTRUCCIÓN</t>
  </si>
  <si>
    <t>CONSTRUCCIÓN DE ANDADOR PEATONAL CON CONCRETO HIDRÁULICO E INFRAESTRUCTURA SANITARIA, COL. GUADALUPE.</t>
  </si>
  <si>
    <t>CONSTRUCCIÓN DE PUENTE PEATONAL EN COLINAS DEL Y REY, GUAYMAS, SONORA</t>
  </si>
  <si>
    <t>SUBTOTAL 61404 02 11</t>
  </si>
  <si>
    <t>REHABILITACIÓN, MANTENIMIENTO Y CONSERVACIÓN DE INFRAESTRUCTURA BÁSICA Y PLUVIAL EN COLONIAS POPULARES Y LOCALIDADES RURALES</t>
  </si>
  <si>
    <t>SUBTOTAL 61404 02 25 30</t>
  </si>
  <si>
    <t>REHABILITACIÓN CON CARPETA ASFÁLTICA DE VIALIDADES GUAYMAS, SONORA.</t>
  </si>
  <si>
    <t>61404 02 25 30.- FORTALECIMIENTO FINANCIERO</t>
  </si>
  <si>
    <t>BENEFICIARIOS</t>
  </si>
  <si>
    <t>FORTAFIN</t>
  </si>
  <si>
    <t>SUBTOTAL 61406 02 11</t>
  </si>
  <si>
    <t>PROY</t>
  </si>
  <si>
    <t>VARIOS</t>
  </si>
  <si>
    <t>CONSTRUCCIÓN, AMPLIACIÓN Y REHABILITACIÓN DE RED DE AGUA POTABLE EN COLONIA 18 DE NOVIEMBRE</t>
  </si>
  <si>
    <t>CONSTRUCCIÓN, AMPLIACIÓN Y REHABILITACIÓN DE RED DE AGUA POTABLE EN COLONIA AMPLIACIÓN POPULAR</t>
  </si>
  <si>
    <t>CONSTRUCCIÓN, AMPLIACIÓN Y REHABILITACIÓN DE RED DE AGUA POTABLE EN  FRACC. LAS PLAZAS</t>
  </si>
  <si>
    <t>CONSTRUCCIÓN, AMPLIACIÓN Y REHABILITACIÓN DE RED DE AGUA POTABLE EN COLONIA  LAS TORRES DE FÁTIMA</t>
  </si>
  <si>
    <t>CONSTRUCCIÓN DE RED DE AGUA POTABLE EN LA LOCALIDAD DE PÓTAM 3RA ETAPA</t>
  </si>
  <si>
    <t>REHABILITACIÓN DE LA RED DE AGUA POTABLE,  EN LA COLONIA ADOLFO LÓPEZ MATEOS.</t>
  </si>
  <si>
    <t>CONSTRUCCIÓN, AMPLIACIÓN Y REHABILITACIÓN DE RED DE ALCANTARILLADO EN COLONIA INDEPENDENCIA</t>
  </si>
  <si>
    <t>CONSTRUCCIÓN, AMPLIACIÓN Y REHABILITACIÓN DE RED DE ALCANTARILLADO EN COLONIA 18 DE NOVIEMBRE</t>
  </si>
  <si>
    <t>CONSTRUCCIÓN, AMPLIACIÓN Y REHABILITACIÓN DE RED DE ALCANTARILLADO EN COLONIA AMPLIACIÓN POPULAR</t>
  </si>
  <si>
    <t>CONSTRUCCIÓN, AMPLIACIÓN Y REHABILITACIÓN DE RED DE ALCANTARILLADO EN FRACC. LAS PLAZAS</t>
  </si>
  <si>
    <t>CONSTRUCCIÓN, AMPLIACIÓN Y REHABILITACIÓN DE RED DE ALCANTARILLADO EN COLONIA LAS TORRES DE FÁTIMA</t>
  </si>
  <si>
    <t>CONSTRUCCIÓN, AMPLIACIÓN Y REHABILITACIÓN DE RED DE ALCANTARILLADO EN COLONIA MIRADOR</t>
  </si>
  <si>
    <t>CONSTRUCCIÓN, AMPLIACIÓN Y REHABILITACIÓN DE RED DE ALCANTARILLADO EN POTAM</t>
  </si>
  <si>
    <t>AMPLIACIÓN DE RED ELÉCTRICA, COLONIA 18 DE NOVIEMBRE, GUAYMAS SONORA</t>
  </si>
  <si>
    <t>AMPLIACIÓN DE RED ELÉCTRICA, COLONIA ADOLFO DE LA HUERTA (FÁTIMA), GUAYMAS SONORA</t>
  </si>
  <si>
    <t>AMPLIACIÓN DE RED ELÉCTRICA EN VARIAS COLONIAS DEL CASCO URBANO</t>
  </si>
  <si>
    <t>61413 02 11.- APAZU</t>
  </si>
  <si>
    <t>SUBTOTAL 61413 02 11</t>
  </si>
  <si>
    <t>OBRAS DE CANALIZACIÓN PLUVIAL EN VARIOS SECTORES DE LA CIUDAD</t>
  </si>
  <si>
    <t>PROGRAMA DE AGUA POTABLE, ALCANTARILLADO Y SANEAMIENTO EN ZONAS URBANAS (APAUR-CONAGUA)</t>
  </si>
  <si>
    <t>APORT MPAL. APAZU</t>
  </si>
  <si>
    <t>APORT MPAL. APAUR</t>
  </si>
  <si>
    <t xml:space="preserve"> 61415 02 25 18.- INFRAESTRUCTURA BÁSICA Y EQUIPAMIENTO</t>
  </si>
  <si>
    <t>SUBTOTAL  61415 02 25 18</t>
  </si>
  <si>
    <t>APAUR</t>
  </si>
  <si>
    <t>SUBTOTAL 61419 02 11</t>
  </si>
  <si>
    <t>61419 02 11.- PLAZAS CÍVICAS Y JARDINES</t>
  </si>
  <si>
    <t>REHABILITACIÓN, REMODELACIÓN Y MEJORAMIENTO DE ESPACIOS DEPORTIVOS EN EL MUNICIPIO DE GUAYMAS</t>
  </si>
  <si>
    <t>REHABILITACIÓN, REMODELACIÓN Y MEJORAMIENTO DE PLAZAS, PARQUES Y JARDINES EN EL ÁREA URBANA Y RURAL</t>
  </si>
  <si>
    <t>PLAZAS</t>
  </si>
  <si>
    <t>APORTACIÓN HÁBITAT</t>
  </si>
  <si>
    <t xml:space="preserve">CANCHAS </t>
  </si>
  <si>
    <t>61419 02 25 15.- PLAZAS CÍVICAS Y JARDINES</t>
  </si>
  <si>
    <t>SUBTOTAL 61419 02 25 15</t>
  </si>
  <si>
    <t>Construcción de Cancha Deportiva, col. El Pedregal</t>
  </si>
  <si>
    <t>Construcción de Cancha Deportiva, col. Humberto Gutiérrez</t>
  </si>
  <si>
    <t>HABITAT</t>
  </si>
  <si>
    <t>61421 02 11.- EQUIPAMIENTO URBANO</t>
  </si>
  <si>
    <t>SUBTOTAL 61421 02 11</t>
  </si>
  <si>
    <t>PROGRAMA DE RESCATE DE ESPACIOS PÚBLICOS (PREP)</t>
  </si>
  <si>
    <t>APORT. MPAL PREP</t>
  </si>
  <si>
    <t>Rehabilitación de cancha deportiva, col. 23 de Marzo</t>
  </si>
  <si>
    <t>Rehabilitación de parque recreativo, col. Las Torres</t>
  </si>
  <si>
    <t>Rehabilitación de parque recreativo, col. Las Plazas</t>
  </si>
  <si>
    <t>Construcción de techumbre y Rehabilitación de parque recreativo, col. Fátima</t>
  </si>
  <si>
    <t>PREP</t>
  </si>
  <si>
    <t>61421 02 25 23.-  EQUIPAMIENTO URBANO</t>
  </si>
  <si>
    <t>SUBTOTAL 61421 02 25 23</t>
  </si>
  <si>
    <t>CONSTRUCCIÓN PARQUE LINEAL EN BLVD. RODOLFO SÁNCHEZ TABOADA ENTRE UNIDAD ENTRE BLVD. BENITO JUÁREZ Y PREPARATORIA CET-MAR, GUAYMAS, SONORA</t>
  </si>
  <si>
    <t>PROREG</t>
  </si>
  <si>
    <t>PAVIMENTACIÓN CON CONCRETO HIDRÁULICO E INFRAESTRUCTURA HIDROSANITARIA DE AVENIDA VI ENTRE CALLE 10 Y CALLE 20, EN LA COLONIA CENTRO, EN EL MUNICIPIO DE GUAYMAS, SONORA.</t>
  </si>
  <si>
    <t>PAVIMENTACIÓN CON CONCRETO HIDRÁULICO EN CIRCUNVALACIÓN LAS PLAZAS ENTRE PLAZA HIDALGO Y CIRCUITO LAS PLAZAS FRACC. LAS PLAZAS  GUAYMAS SONORA</t>
  </si>
  <si>
    <t>61422 02 25 12.- PAVIMENTACIÓN DE CALLES Y AVENIDAS</t>
  </si>
  <si>
    <t>SUBTOTAL 61422 02 25 12</t>
  </si>
  <si>
    <t xml:space="preserve">DISEÑO, CONSTRUCCIÓN, AMPLIACIÓN Y REHABILITACIÓN DE PLANTA DE TRATAMIENTO DE AGUAS RESIDUALES
</t>
  </si>
  <si>
    <t>FTAR</t>
  </si>
  <si>
    <t xml:space="preserve">CONSTRUCCIÓN, AMPLIACIÓN Y REHABILITACIÓN DE RED DE AGUA POTABLE DE LA CIUDAD
</t>
  </si>
  <si>
    <t>ESTATAL A.P.</t>
  </si>
  <si>
    <t xml:space="preserve">MANTENIMIENTO DE CALLES Y AVENIDAS DE LA CIUDAD </t>
  </si>
  <si>
    <t>EMPLEO TEMPORAL</t>
  </si>
  <si>
    <t>PAVIMENTACIÓN DE VIALIDADES GUAYMAS, SONORA.</t>
  </si>
  <si>
    <t>FOPAM</t>
  </si>
  <si>
    <t>FAIMUN</t>
  </si>
  <si>
    <t xml:space="preserve">CONSTRUCCION DE PISOS DE CONCRETO EN DIVERSAS CASAS DE LA POBLACION </t>
  </si>
  <si>
    <t>PISO FIRME</t>
  </si>
  <si>
    <t>CONSTRUCCIONES DIVERSAS</t>
  </si>
  <si>
    <t>PDZP</t>
  </si>
  <si>
    <t>ESTATAL DIRECTO</t>
  </si>
  <si>
    <t>CONSTRUCCION DE AREAS DEPORTIVAS</t>
  </si>
  <si>
    <t>PIDED</t>
  </si>
  <si>
    <t>CONSTRUCCION Y AMPLIACION DE CUARTOS EN EL CASCO URBANO DE LA CIUDAD</t>
  </si>
  <si>
    <t>VIVIENDA PROGRESIVA</t>
  </si>
  <si>
    <t>CONSTRUCCION Y AMPLIACION DE CUBIERTAS PARA HABITACIONES</t>
  </si>
  <si>
    <t>TECHO DIGNO</t>
  </si>
  <si>
    <t>FOPEDEP</t>
  </si>
  <si>
    <t xml:space="preserve"> 61422 02 25 23.- PAVIMENTACIÓN DE CALLES Y AVENIDAS</t>
  </si>
  <si>
    <t>SUBTOTAL 61422 02 25 23</t>
  </si>
  <si>
    <t>PAVIMENTACIÓN CON CONCRETO HIDRÁULICO E INFRAESTRUCTURA HIDROSANITARIA EN EL FRACC. FOVISSSTE, EN EL MUNICIPIO DE GUAYMAS, SONORA.</t>
  </si>
  <si>
    <t>PAVIMENTACIÓN CON CONCRETO HIDRÁULICO E INFRAESTRUCTURA HIDROSANITARIA EN CALLE LOS ALMAGRES Y SAIPÁN ENTRE BLVD. BENITO JUÁREZ Y BLVD. LAS PLAZAS, Y CALLE ISLA DEL CARMEN ENTRE BLVD. LAS VILLAS Y CERRADA, EN LA COL. LAS VILLAS, EN EL MUNICIPIO DE GUAYMAS, SONORA.</t>
  </si>
  <si>
    <t>PAVIMENTACIÓN CON CONCRETO HIDRÁULICO DE AVENIDA LOS PINOS ENTRE CALLE GASPAR ZARAGOZA Y CALLE DEL MAR EN COLONIA PETROLERA, EN EL MUNICIPIO DE GUAYMAS, SONORA.</t>
  </si>
  <si>
    <t>PAVIMENTACIÓN CON CONCRETO HIDRÁULICO DE CALLE 10 ENTRE CALZADA PEDRO G MORENO Y BLVD. SÁNCHEZ TABOADA, GUAYMAS, SONORA.</t>
  </si>
  <si>
    <t>SUBTOTAL 61424 02 25 11</t>
  </si>
  <si>
    <t>61424 02 25 11.- INDIRECTOS P/OBRAS EN DIVISIÓN DE TERRENOS</t>
  </si>
  <si>
    <t xml:space="preserve">ADQUISICIÓN DE EQUIPO TOPOGRÁFICO DE POSICIONAMIENTO GLOBAL SATELITAL (GPS) </t>
  </si>
  <si>
    <t>ADQUISICIÓN DE EQUIPO BÁSICO DE MEDICIÓN (ODÓMETROS, FLEXÓMETROS, NAVEGADOR PORTÁTIL CON CÁMARA, ETC.)</t>
  </si>
  <si>
    <t>DIAGNOSTICO Y EVALUACIÓN DE PROYECTOS, VERIFICACIÓN Y SEGUIMIENTO DE LAS OBRAS</t>
  </si>
  <si>
    <t>EQUIPOS</t>
  </si>
  <si>
    <t>PROYEC</t>
  </si>
  <si>
    <t>COMUN LABORAL</t>
  </si>
  <si>
    <t>61425 02 11.- SUPERVISIÓN Y CONTROL DE CALIDAD</t>
  </si>
  <si>
    <t>SUBTOTAL 61425 02 11</t>
  </si>
  <si>
    <t xml:space="preserve">SERVICIOS DE CONTROL DE CALIDAD EN OBRA PÚBLICA </t>
  </si>
  <si>
    <t xml:space="preserve"> OBRAS</t>
  </si>
  <si>
    <t>CONSTRUCCIÓN DE OBRAS DE INFRAESTRUCTURA DAÑADA POR FENÓMENOS NATURALES</t>
  </si>
  <si>
    <t>03 CP</t>
  </si>
  <si>
    <t>01 CP</t>
  </si>
  <si>
    <t>61422 02  11.- PAVIMENTACIÓN DE CALLES Y AVENIDAS</t>
  </si>
  <si>
    <t>LIC. PUB. NAC.</t>
  </si>
  <si>
    <t>ADMON. DIR.</t>
  </si>
  <si>
    <t>ADJ. DIR.</t>
  </si>
  <si>
    <t>ADJ. DIR</t>
  </si>
  <si>
    <t>LIC. X INVITACION</t>
  </si>
  <si>
    <t>LIC. X INVITACIÓN</t>
  </si>
  <si>
    <t>CLAVE Y NOMBRE DEL CONCEPTO:  61203 02 25 11.-  REMODELACIÓN Y REHABILITACIÓN</t>
  </si>
  <si>
    <t>CLAVE Y NOMBRE DEL CONCEPTO:  61401 02 11.- CONSTRUCCIÓN</t>
  </si>
  <si>
    <t>CLAVE Y NOMBRE DEL CONCEPTO:  61404 02 11.- CONSERVACIÓN Y MANTENIMIENTO</t>
  </si>
  <si>
    <t>CLAVE Y NOMBRE DEL CONCEPTO:  61404 02 25 30.- FORTALECIMIENTO FINANCIERO</t>
  </si>
  <si>
    <t>CLAVE Y NOMBRE DEL CONCEPTO:  61410 02 25 11.- ELECTRIFICACIÓN URBANA</t>
  </si>
  <si>
    <t>CLAVE Y NOMBRE DEL CONCEPTO:  61413 02 11.- APAZU</t>
  </si>
  <si>
    <t>CLAVE Y NOMBRE DEL CONCEPTO:   61415 02 25 18.- INFRAESTRUCTURA BÁSICA Y EQUIPAMIENTO</t>
  </si>
  <si>
    <t>CLAVE Y NOMBRE DEL CONCEPTO:  61419 02 11.- PLAZAS CÍVICAS Y JARDINES</t>
  </si>
  <si>
    <t>CLAVE Y NOMBRE DEL CONCEPTO:  61419 02 25 15.- PLAZAS CÍVICAS Y JARDINES</t>
  </si>
  <si>
    <t>CLAVE Y NOMBRE DEL CONCEPTO:  61421 02 11.- EQUIPAMIENTO URBANO</t>
  </si>
  <si>
    <t>CLAVE Y NOMBRE DEL CONCEPTO:  61421 02 25 16.-  EQUIPAMIENTO URBANO</t>
  </si>
  <si>
    <t>CLAVE Y NOMBRE DEL CONCEPTO:  61421 02 25 23.-  EQUIPAMIENTO URBANO</t>
  </si>
  <si>
    <t>CLAVE Y NOMBRE DEL CONCEPTO:  61422 02  11.- PAVIMENTACIÓN DE CALLES Y AVENIDAS</t>
  </si>
  <si>
    <t>CLAVE Y NOMBRE DEL CONCEPTO:  61422 02 25 11.- PAVIMENTACIÓN DE CALLES Y AVENIDAS</t>
  </si>
  <si>
    <t>CLAVE Y NOMBRE DEL CONCEPTO:  61422 02 25 12.- PAVIMENTACIÓN DE CALLES Y AVENIDAS</t>
  </si>
  <si>
    <t>CLAVE Y NOMBRE DEL CONCEPTO:   61422 02 25 23.- PAVIMENTACIÓN DE CALLES Y AVENIDAS</t>
  </si>
  <si>
    <t>CLAVE Y NOMBRE DEL CONCEPTO:  61424 02 25 11.- INDIRECTOS P/OBRAS EN DIVISIÓN DE TERRENOS</t>
  </si>
  <si>
    <t>CLAVE Y NOMBRE DEL CONCEPTO:  61425 02 11.- SUPERVISIÓN Y CONTROL DE CALIDAD</t>
  </si>
  <si>
    <t>01 CP FISMDF</t>
  </si>
  <si>
    <t>REHABILITACIÓN DE RED DE AGUA POTABLE EN LA LOCALIDAD LÁZARO CÁRDENAS, MPIO. DE GUAYMAS, SONORA</t>
  </si>
  <si>
    <t>POR</t>
  </si>
  <si>
    <t>DEVENGAR</t>
  </si>
  <si>
    <t>PROYECTOS (ANUAL)</t>
  </si>
  <si>
    <t>Declaramos bajo protesta de decir verdad que los estados financieros y sus notas son razonablemente correctos y son propiedad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</si>
</sst>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\-#,##0.00\ "/>
    <numFmt numFmtId="165" formatCode="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i/>
      <sz val="9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6"/>
      <name val="Arial Narrow"/>
      <family val="2"/>
    </font>
    <font>
      <i/>
      <sz val="8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44" fontId="3" fillId="0" borderId="0" applyFont="0" applyFill="0" applyBorder="0" applyAlignment="0" applyProtection="0"/>
  </cellStyleXfs>
  <cellXfs count="130">
    <xf numFmtId="0" fontId="0" fillId="0" borderId="0" xfId="0"/>
    <xf numFmtId="0" fontId="6" fillId="0" borderId="3" xfId="0" applyFont="1" applyBorder="1" applyAlignment="1">
      <alignment horizontal="center" vertical="top"/>
    </xf>
    <xf numFmtId="0" fontId="4" fillId="0" borderId="0" xfId="5" applyFont="1"/>
    <xf numFmtId="0" fontId="5" fillId="0" borderId="0" xfId="5" applyFont="1" applyAlignment="1">
      <alignment horizontal="center"/>
    </xf>
    <xf numFmtId="0" fontId="8" fillId="0" borderId="0" xfId="5" applyFont="1" applyAlignment="1">
      <alignment vertical="top" wrapText="1"/>
    </xf>
    <xf numFmtId="0" fontId="8" fillId="0" borderId="15" xfId="5" applyFont="1" applyBorder="1" applyAlignment="1">
      <alignment vertical="top" wrapText="1"/>
    </xf>
    <xf numFmtId="0" fontId="13" fillId="2" borderId="1" xfId="5" applyFont="1" applyFill="1" applyBorder="1" applyAlignment="1">
      <alignment horizontal="center" vertical="top"/>
    </xf>
    <xf numFmtId="0" fontId="13" fillId="2" borderId="4" xfId="5" applyFont="1" applyFill="1" applyBorder="1" applyAlignment="1">
      <alignment horizontal="center" vertical="top"/>
    </xf>
    <xf numFmtId="0" fontId="13" fillId="2" borderId="5" xfId="5" applyFont="1" applyFill="1" applyBorder="1" applyAlignment="1">
      <alignment horizontal="center" vertical="top"/>
    </xf>
    <xf numFmtId="0" fontId="13" fillId="2" borderId="6" xfId="5" applyFont="1" applyFill="1" applyBorder="1" applyAlignment="1">
      <alignment horizontal="center" vertical="top"/>
    </xf>
    <xf numFmtId="0" fontId="13" fillId="2" borderId="3" xfId="5" applyFont="1" applyFill="1" applyBorder="1" applyAlignment="1">
      <alignment horizontal="center" vertical="top"/>
    </xf>
    <xf numFmtId="0" fontId="13" fillId="2" borderId="0" xfId="5" applyFont="1" applyFill="1" applyBorder="1" applyAlignment="1">
      <alignment horizontal="center" vertical="top"/>
    </xf>
    <xf numFmtId="0" fontId="13" fillId="2" borderId="10" xfId="5" applyFont="1" applyFill="1" applyBorder="1" applyAlignment="1">
      <alignment horizontal="center" vertical="top"/>
    </xf>
    <xf numFmtId="0" fontId="13" fillId="2" borderId="14" xfId="5" applyFont="1" applyFill="1" applyBorder="1" applyAlignment="1">
      <alignment horizontal="center" vertical="top"/>
    </xf>
    <xf numFmtId="0" fontId="13" fillId="2" borderId="2" xfId="5" applyFont="1" applyFill="1" applyBorder="1" applyAlignment="1">
      <alignment horizontal="center" vertical="top"/>
    </xf>
    <xf numFmtId="0" fontId="13" fillId="2" borderId="15" xfId="5" applyFont="1" applyFill="1" applyBorder="1" applyAlignment="1">
      <alignment horizontal="center" vertical="top"/>
    </xf>
    <xf numFmtId="0" fontId="13" fillId="2" borderId="13" xfId="5" applyFont="1" applyFill="1" applyBorder="1" applyAlignment="1">
      <alignment horizontal="center" vertical="top"/>
    </xf>
    <xf numFmtId="0" fontId="6" fillId="3" borderId="13" xfId="5" applyFont="1" applyFill="1" applyBorder="1" applyAlignment="1">
      <alignment horizontal="center" vertical="top"/>
    </xf>
    <xf numFmtId="0" fontId="5" fillId="3" borderId="13" xfId="5" applyFont="1" applyFill="1" applyBorder="1" applyAlignment="1">
      <alignment horizontal="center" vertical="top" wrapText="1"/>
    </xf>
    <xf numFmtId="4" fontId="15" fillId="0" borderId="3" xfId="5" applyNumberFormat="1" applyFont="1" applyBorder="1" applyAlignment="1">
      <alignment horizontal="center" vertical="top"/>
    </xf>
    <xf numFmtId="164" fontId="15" fillId="0" borderId="3" xfId="5" applyNumberFormat="1" applyFont="1" applyFill="1" applyBorder="1" applyAlignment="1">
      <alignment horizontal="center" vertical="top"/>
    </xf>
    <xf numFmtId="10" fontId="16" fillId="0" borderId="3" xfId="5" applyNumberFormat="1" applyFont="1" applyFill="1" applyBorder="1" applyAlignment="1">
      <alignment horizontal="center" vertical="top"/>
    </xf>
    <xf numFmtId="10" fontId="16" fillId="0" borderId="3" xfId="5" applyNumberFormat="1" applyFont="1" applyBorder="1" applyAlignment="1">
      <alignment horizontal="center" vertical="top"/>
    </xf>
    <xf numFmtId="164" fontId="6" fillId="0" borderId="3" xfId="5" applyNumberFormat="1" applyFont="1" applyBorder="1" applyAlignment="1">
      <alignment horizontal="center" vertical="top"/>
    </xf>
    <xf numFmtId="9" fontId="17" fillId="0" borderId="3" xfId="6" applyFont="1" applyBorder="1" applyAlignment="1">
      <alignment horizontal="center" vertical="top"/>
    </xf>
    <xf numFmtId="164" fontId="4" fillId="0" borderId="3" xfId="5" applyNumberFormat="1" applyFont="1" applyBorder="1" applyAlignment="1">
      <alignment horizontal="center" vertical="top" wrapText="1"/>
    </xf>
    <xf numFmtId="0" fontId="6" fillId="0" borderId="3" xfId="5" applyFont="1" applyBorder="1" applyAlignment="1">
      <alignment horizontal="center" vertical="top"/>
    </xf>
    <xf numFmtId="165" fontId="6" fillId="3" borderId="13" xfId="5" applyNumberFormat="1" applyFont="1" applyFill="1" applyBorder="1" applyAlignment="1">
      <alignment horizontal="justify" vertical="top"/>
    </xf>
    <xf numFmtId="4" fontId="18" fillId="3" borderId="13" xfId="5" applyNumberFormat="1" applyFont="1" applyFill="1" applyBorder="1" applyAlignment="1">
      <alignment horizontal="center" vertical="top"/>
    </xf>
    <xf numFmtId="164" fontId="19" fillId="3" borderId="13" xfId="5" applyNumberFormat="1" applyFont="1" applyFill="1" applyBorder="1" applyAlignment="1">
      <alignment horizontal="center" vertical="top"/>
    </xf>
    <xf numFmtId="10" fontId="12" fillId="0" borderId="3" xfId="5" applyNumberFormat="1" applyFont="1" applyFill="1" applyBorder="1" applyAlignment="1">
      <alignment horizontal="center" vertical="top"/>
    </xf>
    <xf numFmtId="165" fontId="6" fillId="0" borderId="3" xfId="5" applyNumberFormat="1" applyFont="1" applyBorder="1" applyAlignment="1">
      <alignment horizontal="center" vertical="top"/>
    </xf>
    <xf numFmtId="4" fontId="6" fillId="0" borderId="3" xfId="5" applyNumberFormat="1" applyFont="1" applyBorder="1" applyAlignment="1">
      <alignment horizontal="justify" vertical="top"/>
    </xf>
    <xf numFmtId="9" fontId="17" fillId="0" borderId="3" xfId="6" applyFont="1" applyBorder="1" applyAlignment="1">
      <alignment horizontal="center" vertical="top" wrapText="1"/>
    </xf>
    <xf numFmtId="164" fontId="6" fillId="0" borderId="2" xfId="5" applyNumberFormat="1" applyFont="1" applyBorder="1" applyAlignment="1">
      <alignment horizontal="center" vertical="top"/>
    </xf>
    <xf numFmtId="10" fontId="16" fillId="0" borderId="2" xfId="5" applyNumberFormat="1" applyFont="1" applyFill="1" applyBorder="1" applyAlignment="1">
      <alignment horizontal="center" vertical="top"/>
    </xf>
    <xf numFmtId="10" fontId="16" fillId="0" borderId="2" xfId="5" applyNumberFormat="1" applyFont="1" applyBorder="1" applyAlignment="1">
      <alignment horizontal="center" vertical="top"/>
    </xf>
    <xf numFmtId="4" fontId="16" fillId="0" borderId="3" xfId="5" applyNumberFormat="1" applyFont="1" applyBorder="1" applyAlignment="1">
      <alignment horizontal="center" vertical="top"/>
    </xf>
    <xf numFmtId="164" fontId="16" fillId="0" borderId="3" xfId="5" applyNumberFormat="1" applyFont="1" applyBorder="1" applyAlignment="1">
      <alignment horizontal="center" vertical="top"/>
    </xf>
    <xf numFmtId="9" fontId="17" fillId="0" borderId="2" xfId="6" applyFont="1" applyBorder="1" applyAlignment="1">
      <alignment horizontal="center" vertical="top"/>
    </xf>
    <xf numFmtId="0" fontId="20" fillId="2" borderId="13" xfId="5" applyFont="1" applyFill="1" applyBorder="1" applyAlignment="1">
      <alignment vertical="top"/>
    </xf>
    <xf numFmtId="0" fontId="21" fillId="2" borderId="13" xfId="5" applyFont="1" applyFill="1" applyBorder="1" applyAlignment="1">
      <alignment horizontal="center" vertical="top"/>
    </xf>
    <xf numFmtId="10" fontId="16" fillId="0" borderId="0" xfId="5" applyNumberFormat="1" applyFont="1" applyBorder="1" applyAlignment="1">
      <alignment horizontal="center" vertical="top" wrapText="1"/>
    </xf>
    <xf numFmtId="0" fontId="16" fillId="0" borderId="0" xfId="5" quotePrefix="1" applyNumberFormat="1" applyFont="1" applyBorder="1" applyAlignment="1">
      <alignment horizontal="center" vertical="top" wrapText="1"/>
    </xf>
    <xf numFmtId="0" fontId="16" fillId="0" borderId="0" xfId="5" applyNumberFormat="1" applyFont="1" applyBorder="1" applyAlignment="1">
      <alignment horizontal="center" vertical="top" wrapText="1"/>
    </xf>
    <xf numFmtId="4" fontId="16" fillId="0" borderId="0" xfId="5" applyNumberFormat="1" applyFont="1" applyBorder="1" applyAlignment="1">
      <alignment horizontal="center" vertical="top" wrapText="1"/>
    </xf>
    <xf numFmtId="4" fontId="17" fillId="0" borderId="0" xfId="5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justify" vertical="top" wrapText="1"/>
    </xf>
    <xf numFmtId="0" fontId="6" fillId="0" borderId="3" xfId="0" applyFont="1" applyFill="1" applyBorder="1" applyAlignment="1">
      <alignment horizontal="center" vertical="top" wrapText="1"/>
    </xf>
    <xf numFmtId="164" fontId="4" fillId="0" borderId="14" xfId="5" applyNumberFormat="1" applyFont="1" applyBorder="1" applyAlignment="1">
      <alignment horizontal="center" vertical="top"/>
    </xf>
    <xf numFmtId="164" fontId="4" fillId="0" borderId="12" xfId="5" applyNumberFormat="1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justify" vertical="top"/>
    </xf>
    <xf numFmtId="0" fontId="6" fillId="0" borderId="2" xfId="0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justify" vertical="top"/>
    </xf>
    <xf numFmtId="4" fontId="15" fillId="0" borderId="2" xfId="5" applyNumberFormat="1" applyFont="1" applyBorder="1" applyAlignment="1">
      <alignment horizontal="center" vertical="top"/>
    </xf>
    <xf numFmtId="164" fontId="15" fillId="0" borderId="2" xfId="5" applyNumberFormat="1" applyFont="1" applyFill="1" applyBorder="1" applyAlignment="1">
      <alignment horizontal="center" vertical="top"/>
    </xf>
    <xf numFmtId="165" fontId="6" fillId="0" borderId="2" xfId="5" applyNumberFormat="1" applyFont="1" applyBorder="1" applyAlignment="1">
      <alignment horizontal="center" vertical="top"/>
    </xf>
    <xf numFmtId="4" fontId="6" fillId="0" borderId="2" xfId="5" applyNumberFormat="1" applyFont="1" applyBorder="1" applyAlignment="1">
      <alignment horizontal="justify" vertical="top"/>
    </xf>
    <xf numFmtId="4" fontId="16" fillId="0" borderId="2" xfId="5" applyNumberFormat="1" applyFont="1" applyBorder="1" applyAlignment="1">
      <alignment horizontal="center" vertical="top"/>
    </xf>
    <xf numFmtId="164" fontId="16" fillId="0" borderId="2" xfId="5" applyNumberFormat="1" applyFont="1" applyBorder="1" applyAlignment="1">
      <alignment horizontal="center" vertical="top"/>
    </xf>
    <xf numFmtId="164" fontId="4" fillId="0" borderId="14" xfId="5" applyNumberFormat="1" applyFont="1" applyBorder="1" applyAlignment="1">
      <alignment horizontal="center" vertical="top" wrapText="1"/>
    </xf>
    <xf numFmtId="4" fontId="24" fillId="0" borderId="3" xfId="5" applyNumberFormat="1" applyFont="1" applyBorder="1" applyAlignment="1">
      <alignment horizontal="center" vertical="top"/>
    </xf>
    <xf numFmtId="0" fontId="13" fillId="2" borderId="2" xfId="5" applyFont="1" applyFill="1" applyBorder="1" applyAlignment="1">
      <alignment horizontal="center" vertical="top" wrapText="1"/>
    </xf>
    <xf numFmtId="9" fontId="17" fillId="0" borderId="2" xfId="6" applyFont="1" applyBorder="1" applyAlignment="1">
      <alignment horizontal="center" vertical="top" wrapText="1"/>
    </xf>
    <xf numFmtId="164" fontId="4" fillId="0" borderId="2" xfId="5" applyNumberFormat="1" applyFont="1" applyBorder="1" applyAlignment="1">
      <alignment horizontal="center" vertical="top" wrapText="1"/>
    </xf>
    <xf numFmtId="44" fontId="7" fillId="2" borderId="13" xfId="5" applyNumberFormat="1" applyFont="1" applyFill="1" applyBorder="1" applyAlignment="1">
      <alignment vertical="top"/>
    </xf>
    <xf numFmtId="0" fontId="7" fillId="0" borderId="0" xfId="5" applyFont="1" applyAlignment="1">
      <alignment horizontal="center"/>
    </xf>
    <xf numFmtId="0" fontId="12" fillId="0" borderId="0" xfId="5" applyFont="1" applyAlignment="1">
      <alignment horizontal="center" vertical="top" wrapText="1"/>
    </xf>
    <xf numFmtId="0" fontId="7" fillId="0" borderId="0" xfId="5" applyFont="1" applyAlignment="1">
      <alignment horizontal="center"/>
    </xf>
    <xf numFmtId="0" fontId="12" fillId="0" borderId="0" xfId="5" applyFont="1" applyAlignment="1">
      <alignment horizontal="center" vertical="top" wrapText="1"/>
    </xf>
    <xf numFmtId="164" fontId="6" fillId="0" borderId="3" xfId="5" applyNumberFormat="1" applyFont="1" applyBorder="1" applyAlignment="1">
      <alignment horizontal="center" vertical="top" wrapText="1"/>
    </xf>
    <xf numFmtId="164" fontId="6" fillId="0" borderId="2" xfId="5" applyNumberFormat="1" applyFont="1" applyBorder="1" applyAlignment="1">
      <alignment horizontal="center" vertical="top" wrapText="1"/>
    </xf>
    <xf numFmtId="0" fontId="6" fillId="3" borderId="2" xfId="5" applyFont="1" applyFill="1" applyBorder="1" applyAlignment="1">
      <alignment horizontal="center" vertical="top"/>
    </xf>
    <xf numFmtId="0" fontId="5" fillId="3" borderId="2" xfId="5" applyFont="1" applyFill="1" applyBorder="1" applyAlignment="1">
      <alignment horizontal="center" vertical="top" wrapText="1"/>
    </xf>
    <xf numFmtId="0" fontId="7" fillId="0" borderId="0" xfId="5" applyFont="1" applyAlignment="1">
      <alignment horizontal="center"/>
    </xf>
    <xf numFmtId="0" fontId="12" fillId="0" borderId="0" xfId="5" applyFont="1" applyAlignment="1">
      <alignment horizontal="center" vertical="top" wrapText="1"/>
    </xf>
    <xf numFmtId="4" fontId="15" fillId="0" borderId="3" xfId="5" applyNumberFormat="1" applyFont="1" applyFill="1" applyBorder="1" applyAlignment="1">
      <alignment horizontal="center" vertical="top"/>
    </xf>
    <xf numFmtId="0" fontId="23" fillId="0" borderId="0" xfId="5" applyFont="1" applyAlignment="1"/>
    <xf numFmtId="0" fontId="13" fillId="4" borderId="1" xfId="5" applyFont="1" applyFill="1" applyBorder="1" applyAlignment="1">
      <alignment horizontal="center" vertical="top"/>
    </xf>
    <xf numFmtId="0" fontId="13" fillId="4" borderId="4" xfId="5" applyFont="1" applyFill="1" applyBorder="1" applyAlignment="1">
      <alignment horizontal="center" vertical="top"/>
    </xf>
    <xf numFmtId="0" fontId="13" fillId="4" borderId="5" xfId="5" applyFont="1" applyFill="1" applyBorder="1" applyAlignment="1">
      <alignment horizontal="center" vertical="top"/>
    </xf>
    <xf numFmtId="0" fontId="13" fillId="4" borderId="6" xfId="5" applyFont="1" applyFill="1" applyBorder="1" applyAlignment="1">
      <alignment horizontal="center" vertical="top"/>
    </xf>
    <xf numFmtId="0" fontId="13" fillId="4" borderId="3" xfId="5" applyFont="1" applyFill="1" applyBorder="1" applyAlignment="1">
      <alignment horizontal="center" vertical="top"/>
    </xf>
    <xf numFmtId="0" fontId="13" fillId="4" borderId="0" xfId="5" applyFont="1" applyFill="1" applyBorder="1" applyAlignment="1">
      <alignment horizontal="center" vertical="top"/>
    </xf>
    <xf numFmtId="0" fontId="13" fillId="4" borderId="10" xfId="5" applyFont="1" applyFill="1" applyBorder="1" applyAlignment="1">
      <alignment horizontal="center" vertical="top"/>
    </xf>
    <xf numFmtId="0" fontId="13" fillId="4" borderId="14" xfId="5" applyFont="1" applyFill="1" applyBorder="1" applyAlignment="1">
      <alignment horizontal="center" vertical="top"/>
    </xf>
    <xf numFmtId="0" fontId="13" fillId="4" borderId="2" xfId="5" applyFont="1" applyFill="1" applyBorder="1" applyAlignment="1">
      <alignment horizontal="center" vertical="top"/>
    </xf>
    <xf numFmtId="0" fontId="13" fillId="4" borderId="15" xfId="5" applyFont="1" applyFill="1" applyBorder="1" applyAlignment="1">
      <alignment horizontal="center" vertical="top"/>
    </xf>
    <xf numFmtId="0" fontId="13" fillId="4" borderId="2" xfId="5" applyFont="1" applyFill="1" applyBorder="1" applyAlignment="1">
      <alignment horizontal="center" vertical="top" wrapText="1"/>
    </xf>
    <xf numFmtId="0" fontId="13" fillId="4" borderId="13" xfId="5" applyFont="1" applyFill="1" applyBorder="1" applyAlignment="1">
      <alignment horizontal="center" vertical="top"/>
    </xf>
    <xf numFmtId="0" fontId="20" fillId="4" borderId="13" xfId="5" applyFont="1" applyFill="1" applyBorder="1" applyAlignment="1">
      <alignment vertical="top"/>
    </xf>
    <xf numFmtId="0" fontId="21" fillId="4" borderId="13" xfId="5" applyFont="1" applyFill="1" applyBorder="1" applyAlignment="1">
      <alignment horizontal="center" vertical="top"/>
    </xf>
    <xf numFmtId="44" fontId="7" fillId="4" borderId="13" xfId="5" applyNumberFormat="1" applyFont="1" applyFill="1" applyBorder="1" applyAlignment="1">
      <alignment vertical="top"/>
    </xf>
    <xf numFmtId="0" fontId="6" fillId="5" borderId="13" xfId="5" applyFont="1" applyFill="1" applyBorder="1" applyAlignment="1">
      <alignment horizontal="center" vertical="top"/>
    </xf>
    <xf numFmtId="0" fontId="5" fillId="5" borderId="13" xfId="5" applyFont="1" applyFill="1" applyBorder="1" applyAlignment="1">
      <alignment horizontal="center" vertical="top" wrapText="1"/>
    </xf>
    <xf numFmtId="165" fontId="6" fillId="5" borderId="13" xfId="5" applyNumberFormat="1" applyFont="1" applyFill="1" applyBorder="1" applyAlignment="1">
      <alignment horizontal="justify" vertical="top"/>
    </xf>
    <xf numFmtId="4" fontId="18" fillId="5" borderId="13" xfId="5" applyNumberFormat="1" applyFont="1" applyFill="1" applyBorder="1" applyAlignment="1">
      <alignment horizontal="center" vertical="top"/>
    </xf>
    <xf numFmtId="164" fontId="19" fillId="5" borderId="13" xfId="5" applyNumberFormat="1" applyFont="1" applyFill="1" applyBorder="1" applyAlignment="1">
      <alignment horizontal="center" vertical="top"/>
    </xf>
    <xf numFmtId="4" fontId="24" fillId="0" borderId="2" xfId="5" applyNumberFormat="1" applyFont="1" applyBorder="1" applyAlignment="1">
      <alignment horizontal="center" vertical="top"/>
    </xf>
    <xf numFmtId="164" fontId="16" fillId="0" borderId="0" xfId="5" applyNumberFormat="1" applyFont="1" applyBorder="1" applyAlignment="1">
      <alignment horizontal="center" vertical="top"/>
    </xf>
    <xf numFmtId="164" fontId="6" fillId="0" borderId="0" xfId="5" applyNumberFormat="1" applyFont="1" applyBorder="1" applyAlignment="1">
      <alignment horizontal="center" vertical="top"/>
    </xf>
    <xf numFmtId="10" fontId="16" fillId="0" borderId="0" xfId="5" applyNumberFormat="1" applyFont="1" applyFill="1" applyBorder="1" applyAlignment="1">
      <alignment horizontal="center" vertical="top"/>
    </xf>
    <xf numFmtId="10" fontId="16" fillId="0" borderId="0" xfId="5" applyNumberFormat="1" applyFont="1" applyBorder="1" applyAlignment="1">
      <alignment horizontal="center" vertical="top"/>
    </xf>
    <xf numFmtId="9" fontId="17" fillId="0" borderId="0" xfId="6" applyFont="1" applyBorder="1" applyAlignment="1">
      <alignment horizontal="center" vertical="top"/>
    </xf>
    <xf numFmtId="164" fontId="4" fillId="0" borderId="0" xfId="5" applyNumberFormat="1" applyFont="1" applyBorder="1" applyAlignment="1">
      <alignment horizontal="center" vertical="top"/>
    </xf>
    <xf numFmtId="0" fontId="11" fillId="0" borderId="0" xfId="5" applyFont="1" applyAlignment="1">
      <alignment horizontal="left" vertical="top"/>
    </xf>
    <xf numFmtId="0" fontId="13" fillId="4" borderId="1" xfId="5" applyFont="1" applyFill="1" applyBorder="1" applyAlignment="1">
      <alignment horizontal="center" vertical="top" wrapText="1"/>
    </xf>
    <xf numFmtId="0" fontId="14" fillId="4" borderId="3" xfId="5" applyFont="1" applyFill="1" applyBorder="1" applyAlignment="1">
      <alignment horizontal="center" vertical="top" wrapText="1"/>
    </xf>
    <xf numFmtId="0" fontId="14" fillId="4" borderId="2" xfId="5" applyFont="1" applyFill="1" applyBorder="1" applyAlignment="1">
      <alignment horizontal="center" vertical="top" wrapText="1"/>
    </xf>
    <xf numFmtId="0" fontId="13" fillId="4" borderId="5" xfId="5" applyFont="1" applyFill="1" applyBorder="1" applyAlignment="1">
      <alignment horizontal="center" vertical="top" wrapText="1"/>
    </xf>
    <xf numFmtId="0" fontId="13" fillId="4" borderId="6" xfId="5" applyFont="1" applyFill="1" applyBorder="1" applyAlignment="1">
      <alignment horizontal="center" vertical="top" wrapText="1"/>
    </xf>
    <xf numFmtId="0" fontId="13" fillId="4" borderId="11" xfId="5" applyFont="1" applyFill="1" applyBorder="1" applyAlignment="1">
      <alignment horizontal="center" vertical="top" wrapText="1"/>
    </xf>
    <xf numFmtId="0" fontId="13" fillId="4" borderId="12" xfId="5" applyFont="1" applyFill="1" applyBorder="1" applyAlignment="1">
      <alignment horizontal="center" vertical="top" wrapText="1"/>
    </xf>
    <xf numFmtId="0" fontId="13" fillId="4" borderId="7" xfId="5" applyFont="1" applyFill="1" applyBorder="1" applyAlignment="1">
      <alignment horizontal="center" vertical="top"/>
    </xf>
    <xf numFmtId="0" fontId="13" fillId="4" borderId="8" xfId="5" applyFont="1" applyFill="1" applyBorder="1" applyAlignment="1">
      <alignment horizontal="center" vertical="top"/>
    </xf>
    <xf numFmtId="0" fontId="13" fillId="4" borderId="9" xfId="5" applyFont="1" applyFill="1" applyBorder="1" applyAlignment="1">
      <alignment horizontal="center" vertical="top"/>
    </xf>
    <xf numFmtId="0" fontId="22" fillId="0" borderId="0" xfId="5" applyFont="1" applyAlignment="1">
      <alignment horizontal="center"/>
    </xf>
    <xf numFmtId="0" fontId="10" fillId="0" borderId="0" xfId="5" applyFont="1" applyAlignment="1">
      <alignment horizontal="left" vertical="top"/>
    </xf>
    <xf numFmtId="0" fontId="12" fillId="0" borderId="0" xfId="5" applyFont="1" applyAlignment="1">
      <alignment horizontal="center" vertical="top" wrapText="1"/>
    </xf>
    <xf numFmtId="0" fontId="13" fillId="2" borderId="1" xfId="5" applyFont="1" applyFill="1" applyBorder="1" applyAlignment="1">
      <alignment horizontal="center" vertical="top" wrapText="1"/>
    </xf>
    <xf numFmtId="0" fontId="14" fillId="2" borderId="3" xfId="5" applyFont="1" applyFill="1" applyBorder="1" applyAlignment="1">
      <alignment horizontal="center" vertical="top" wrapText="1"/>
    </xf>
    <xf numFmtId="0" fontId="14" fillId="2" borderId="2" xfId="5" applyFont="1" applyFill="1" applyBorder="1" applyAlignment="1">
      <alignment horizontal="center" vertical="top" wrapText="1"/>
    </xf>
    <xf numFmtId="0" fontId="13" fillId="2" borderId="5" xfId="5" applyFont="1" applyFill="1" applyBorder="1" applyAlignment="1">
      <alignment horizontal="center" vertical="top" wrapText="1"/>
    </xf>
    <xf numFmtId="0" fontId="13" fillId="2" borderId="6" xfId="5" applyFont="1" applyFill="1" applyBorder="1" applyAlignment="1">
      <alignment horizontal="center" vertical="top" wrapText="1"/>
    </xf>
    <xf numFmtId="0" fontId="13" fillId="2" borderId="11" xfId="5" applyFont="1" applyFill="1" applyBorder="1" applyAlignment="1">
      <alignment horizontal="center" vertical="top" wrapText="1"/>
    </xf>
    <xf numFmtId="0" fontId="13" fillId="2" borderId="12" xfId="5" applyFont="1" applyFill="1" applyBorder="1" applyAlignment="1">
      <alignment horizontal="center" vertical="top" wrapText="1"/>
    </xf>
    <xf numFmtId="0" fontId="13" fillId="2" borderId="7" xfId="5" applyFont="1" applyFill="1" applyBorder="1" applyAlignment="1">
      <alignment horizontal="center" vertical="top"/>
    </xf>
    <xf numFmtId="0" fontId="13" fillId="2" borderId="8" xfId="5" applyFont="1" applyFill="1" applyBorder="1" applyAlignment="1">
      <alignment horizontal="center" vertical="top"/>
    </xf>
    <xf numFmtId="0" fontId="13" fillId="2" borderId="9" xfId="5" applyFont="1" applyFill="1" applyBorder="1" applyAlignment="1">
      <alignment horizontal="center" vertical="top"/>
    </xf>
  </cellXfs>
  <cellStyles count="10">
    <cellStyle name="Moneda 2" xfId="9"/>
    <cellStyle name="Normal" xfId="0" builtinId="0"/>
    <cellStyle name="Normal 2" xfId="2"/>
    <cellStyle name="Normal 2 2" xfId="3"/>
    <cellStyle name="Normal 2 3" xfId="5"/>
    <cellStyle name="Normal 3" xfId="4"/>
    <cellStyle name="Normal 4" xfId="7"/>
    <cellStyle name="Normal 4 2" xfId="8"/>
    <cellStyle name="Porcentual 2" xfId="1"/>
    <cellStyle name="Porcentual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9526</xdr:rowOff>
    </xdr:from>
    <xdr:to>
      <xdr:col>2</xdr:col>
      <xdr:colOff>114300</xdr:colOff>
      <xdr:row>35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25</xdr:row>
      <xdr:rowOff>9526</xdr:rowOff>
    </xdr:from>
    <xdr:to>
      <xdr:col>8</xdr:col>
      <xdr:colOff>857250</xdr:colOff>
      <xdr:row>35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25</xdr:row>
      <xdr:rowOff>19051</xdr:rowOff>
    </xdr:from>
    <xdr:to>
      <xdr:col>15</xdr:col>
      <xdr:colOff>647700</xdr:colOff>
      <xdr:row>35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37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27</xdr:row>
      <xdr:rowOff>9526</xdr:rowOff>
    </xdr:from>
    <xdr:to>
      <xdr:col>8</xdr:col>
      <xdr:colOff>857250</xdr:colOff>
      <xdr:row>37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27</xdr:row>
      <xdr:rowOff>19051</xdr:rowOff>
    </xdr:from>
    <xdr:to>
      <xdr:col>15</xdr:col>
      <xdr:colOff>647700</xdr:colOff>
      <xdr:row>37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9526</xdr:rowOff>
    </xdr:from>
    <xdr:to>
      <xdr:col>2</xdr:col>
      <xdr:colOff>114300</xdr:colOff>
      <xdr:row>38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28</xdr:row>
      <xdr:rowOff>9526</xdr:rowOff>
    </xdr:from>
    <xdr:to>
      <xdr:col>8</xdr:col>
      <xdr:colOff>857250</xdr:colOff>
      <xdr:row>38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28</xdr:row>
      <xdr:rowOff>19051</xdr:rowOff>
    </xdr:from>
    <xdr:to>
      <xdr:col>15</xdr:col>
      <xdr:colOff>647700</xdr:colOff>
      <xdr:row>38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9526</xdr:rowOff>
    </xdr:from>
    <xdr:to>
      <xdr:col>2</xdr:col>
      <xdr:colOff>114300</xdr:colOff>
      <xdr:row>38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28</xdr:row>
      <xdr:rowOff>9526</xdr:rowOff>
    </xdr:from>
    <xdr:to>
      <xdr:col>8</xdr:col>
      <xdr:colOff>857250</xdr:colOff>
      <xdr:row>38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28</xdr:row>
      <xdr:rowOff>19051</xdr:rowOff>
    </xdr:from>
    <xdr:to>
      <xdr:col>15</xdr:col>
      <xdr:colOff>647700</xdr:colOff>
      <xdr:row>38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9526</xdr:rowOff>
    </xdr:from>
    <xdr:to>
      <xdr:col>2</xdr:col>
      <xdr:colOff>114300</xdr:colOff>
      <xdr:row>42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32</xdr:row>
      <xdr:rowOff>9526</xdr:rowOff>
    </xdr:from>
    <xdr:to>
      <xdr:col>8</xdr:col>
      <xdr:colOff>857250</xdr:colOff>
      <xdr:row>42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32</xdr:row>
      <xdr:rowOff>19051</xdr:rowOff>
    </xdr:from>
    <xdr:to>
      <xdr:col>15</xdr:col>
      <xdr:colOff>647700</xdr:colOff>
      <xdr:row>42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9526</xdr:rowOff>
    </xdr:from>
    <xdr:to>
      <xdr:col>2</xdr:col>
      <xdr:colOff>114300</xdr:colOff>
      <xdr:row>41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31</xdr:row>
      <xdr:rowOff>9526</xdr:rowOff>
    </xdr:from>
    <xdr:to>
      <xdr:col>8</xdr:col>
      <xdr:colOff>857250</xdr:colOff>
      <xdr:row>41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31</xdr:row>
      <xdr:rowOff>19051</xdr:rowOff>
    </xdr:from>
    <xdr:to>
      <xdr:col>15</xdr:col>
      <xdr:colOff>647700</xdr:colOff>
      <xdr:row>41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37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27</xdr:row>
      <xdr:rowOff>9526</xdr:rowOff>
    </xdr:from>
    <xdr:to>
      <xdr:col>8</xdr:col>
      <xdr:colOff>857250</xdr:colOff>
      <xdr:row>37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27</xdr:row>
      <xdr:rowOff>19051</xdr:rowOff>
    </xdr:from>
    <xdr:to>
      <xdr:col>15</xdr:col>
      <xdr:colOff>647700</xdr:colOff>
      <xdr:row>37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37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27</xdr:row>
      <xdr:rowOff>9526</xdr:rowOff>
    </xdr:from>
    <xdr:to>
      <xdr:col>8</xdr:col>
      <xdr:colOff>857250</xdr:colOff>
      <xdr:row>37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27</xdr:row>
      <xdr:rowOff>19051</xdr:rowOff>
    </xdr:from>
    <xdr:to>
      <xdr:col>15</xdr:col>
      <xdr:colOff>647700</xdr:colOff>
      <xdr:row>37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37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27</xdr:row>
      <xdr:rowOff>9526</xdr:rowOff>
    </xdr:from>
    <xdr:to>
      <xdr:col>8</xdr:col>
      <xdr:colOff>857250</xdr:colOff>
      <xdr:row>37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27</xdr:row>
      <xdr:rowOff>19051</xdr:rowOff>
    </xdr:from>
    <xdr:to>
      <xdr:col>15</xdr:col>
      <xdr:colOff>647700</xdr:colOff>
      <xdr:row>37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37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27</xdr:row>
      <xdr:rowOff>9526</xdr:rowOff>
    </xdr:from>
    <xdr:to>
      <xdr:col>8</xdr:col>
      <xdr:colOff>857250</xdr:colOff>
      <xdr:row>37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27</xdr:row>
      <xdr:rowOff>19051</xdr:rowOff>
    </xdr:from>
    <xdr:to>
      <xdr:col>15</xdr:col>
      <xdr:colOff>647700</xdr:colOff>
      <xdr:row>37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37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27</xdr:row>
      <xdr:rowOff>9526</xdr:rowOff>
    </xdr:from>
    <xdr:to>
      <xdr:col>8</xdr:col>
      <xdr:colOff>857250</xdr:colOff>
      <xdr:row>37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27</xdr:row>
      <xdr:rowOff>19051</xdr:rowOff>
    </xdr:from>
    <xdr:to>
      <xdr:col>15</xdr:col>
      <xdr:colOff>647700</xdr:colOff>
      <xdr:row>37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9526</xdr:rowOff>
    </xdr:from>
    <xdr:to>
      <xdr:col>2</xdr:col>
      <xdr:colOff>114300</xdr:colOff>
      <xdr:row>38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6168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28</xdr:row>
      <xdr:rowOff>9526</xdr:rowOff>
    </xdr:from>
    <xdr:to>
      <xdr:col>8</xdr:col>
      <xdr:colOff>857250</xdr:colOff>
      <xdr:row>38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86168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28</xdr:row>
      <xdr:rowOff>19051</xdr:rowOff>
    </xdr:from>
    <xdr:to>
      <xdr:col>15</xdr:col>
      <xdr:colOff>647700</xdr:colOff>
      <xdr:row>38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86263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733425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9526</xdr:rowOff>
    </xdr:from>
    <xdr:to>
      <xdr:col>2</xdr:col>
      <xdr:colOff>114300</xdr:colOff>
      <xdr:row>207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8588276"/>
          <a:ext cx="32861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197</xdr:row>
      <xdr:rowOff>9526</xdr:rowOff>
    </xdr:from>
    <xdr:to>
      <xdr:col>8</xdr:col>
      <xdr:colOff>857250</xdr:colOff>
      <xdr:row>207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810250" y="58588276"/>
          <a:ext cx="33051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197</xdr:row>
      <xdr:rowOff>19051</xdr:rowOff>
    </xdr:from>
    <xdr:to>
      <xdr:col>15</xdr:col>
      <xdr:colOff>647700</xdr:colOff>
      <xdr:row>207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039350" y="58597801"/>
          <a:ext cx="37814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9526</xdr:rowOff>
    </xdr:from>
    <xdr:to>
      <xdr:col>2</xdr:col>
      <xdr:colOff>114300</xdr:colOff>
      <xdr:row>39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29</xdr:row>
      <xdr:rowOff>9526</xdr:rowOff>
    </xdr:from>
    <xdr:to>
      <xdr:col>8</xdr:col>
      <xdr:colOff>857250</xdr:colOff>
      <xdr:row>39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29</xdr:row>
      <xdr:rowOff>19051</xdr:rowOff>
    </xdr:from>
    <xdr:to>
      <xdr:col>15</xdr:col>
      <xdr:colOff>647700</xdr:colOff>
      <xdr:row>39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9526</xdr:rowOff>
    </xdr:from>
    <xdr:to>
      <xdr:col>2</xdr:col>
      <xdr:colOff>114300</xdr:colOff>
      <xdr:row>45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35</xdr:row>
      <xdr:rowOff>9526</xdr:rowOff>
    </xdr:from>
    <xdr:to>
      <xdr:col>8</xdr:col>
      <xdr:colOff>857250</xdr:colOff>
      <xdr:row>45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35</xdr:row>
      <xdr:rowOff>19051</xdr:rowOff>
    </xdr:from>
    <xdr:to>
      <xdr:col>15</xdr:col>
      <xdr:colOff>647700</xdr:colOff>
      <xdr:row>45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37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27</xdr:row>
      <xdr:rowOff>9526</xdr:rowOff>
    </xdr:from>
    <xdr:to>
      <xdr:col>8</xdr:col>
      <xdr:colOff>857250</xdr:colOff>
      <xdr:row>37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27</xdr:row>
      <xdr:rowOff>19051</xdr:rowOff>
    </xdr:from>
    <xdr:to>
      <xdr:col>15</xdr:col>
      <xdr:colOff>647700</xdr:colOff>
      <xdr:row>37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37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27</xdr:row>
      <xdr:rowOff>9526</xdr:rowOff>
    </xdr:from>
    <xdr:to>
      <xdr:col>8</xdr:col>
      <xdr:colOff>857250</xdr:colOff>
      <xdr:row>37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27</xdr:row>
      <xdr:rowOff>19051</xdr:rowOff>
    </xdr:from>
    <xdr:to>
      <xdr:col>15</xdr:col>
      <xdr:colOff>647700</xdr:colOff>
      <xdr:row>37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9526</xdr:rowOff>
    </xdr:from>
    <xdr:to>
      <xdr:col>2</xdr:col>
      <xdr:colOff>114300</xdr:colOff>
      <xdr:row>39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29</xdr:row>
      <xdr:rowOff>9526</xdr:rowOff>
    </xdr:from>
    <xdr:to>
      <xdr:col>8</xdr:col>
      <xdr:colOff>857250</xdr:colOff>
      <xdr:row>39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29</xdr:row>
      <xdr:rowOff>19051</xdr:rowOff>
    </xdr:from>
    <xdr:to>
      <xdr:col>15</xdr:col>
      <xdr:colOff>647700</xdr:colOff>
      <xdr:row>39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36</xdr:row>
      <xdr:rowOff>47626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9074051"/>
          <a:ext cx="35052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581025</xdr:colOff>
      <xdr:row>26</xdr:row>
      <xdr:rowOff>9526</xdr:rowOff>
    </xdr:from>
    <xdr:to>
      <xdr:col>8</xdr:col>
      <xdr:colOff>857250</xdr:colOff>
      <xdr:row>36</xdr:row>
      <xdr:rowOff>47626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57925" y="59074051"/>
          <a:ext cx="2676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 NAVARRO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10</xdr:col>
      <xdr:colOff>352425</xdr:colOff>
      <xdr:row>26</xdr:row>
      <xdr:rowOff>19051</xdr:rowOff>
    </xdr:from>
    <xdr:to>
      <xdr:col>15</xdr:col>
      <xdr:colOff>647700</xdr:colOff>
      <xdr:row>36</xdr:row>
      <xdr:rowOff>57151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58375" y="59083576"/>
          <a:ext cx="38671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MARÍN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MARTÍNEZ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GENERAL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tabSelected="1" zoomScaleNormal="100" workbookViewId="0">
      <selection activeCell="A15" sqref="A15:G15"/>
    </sheetView>
  </sheetViews>
  <sheetFormatPr baseColWidth="10" defaultColWidth="11.42578125" defaultRowHeight="12.75" x14ac:dyDescent="0.2"/>
  <cols>
    <col min="1" max="1" width="9" style="2" customWidth="1"/>
    <col min="2" max="2" width="33" style="2" customWidth="1"/>
    <col min="3" max="3" width="15.85546875" style="2" customWidth="1"/>
    <col min="4" max="4" width="14.140625" style="2" customWidth="1"/>
    <col min="5" max="5" width="12" style="2" customWidth="1"/>
    <col min="6" max="7" width="15.8554687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230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199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33"/>
      <c r="O12" s="25"/>
    </row>
    <row r="13" spans="1:15" ht="27" x14ac:dyDescent="0.2">
      <c r="A13" s="31">
        <v>15</v>
      </c>
      <c r="B13" s="32" t="s">
        <v>201</v>
      </c>
      <c r="C13" s="19">
        <v>100000</v>
      </c>
      <c r="D13" s="19">
        <v>25030</v>
      </c>
      <c r="E13" s="20">
        <v>0</v>
      </c>
      <c r="F13" s="20">
        <v>0</v>
      </c>
      <c r="G13" s="20">
        <f t="shared" ref="G13" si="0">(D13-F13)</f>
        <v>25030</v>
      </c>
      <c r="H13" s="21">
        <v>0</v>
      </c>
      <c r="I13" s="22">
        <f t="shared" ref="I13" si="1">(E13*100%)/D13</f>
        <v>0</v>
      </c>
      <c r="J13" s="23" t="s">
        <v>45</v>
      </c>
      <c r="K13" s="23" t="s">
        <v>202</v>
      </c>
      <c r="L13" s="23">
        <v>1</v>
      </c>
      <c r="M13" s="33" t="s">
        <v>90</v>
      </c>
      <c r="N13" s="33" t="s">
        <v>93</v>
      </c>
      <c r="O13" s="23" t="s">
        <v>209</v>
      </c>
    </row>
    <row r="14" spans="1:15" ht="17.25" thickBot="1" x14ac:dyDescent="0.25">
      <c r="A14" s="31"/>
      <c r="B14" s="32"/>
      <c r="C14" s="19"/>
      <c r="D14" s="62"/>
      <c r="E14" s="20"/>
      <c r="F14" s="20"/>
      <c r="G14" s="20"/>
      <c r="H14" s="21"/>
      <c r="I14" s="22"/>
      <c r="J14" s="23"/>
      <c r="K14" s="23"/>
      <c r="L14" s="23"/>
      <c r="M14" s="24"/>
      <c r="N14" s="33"/>
      <c r="O14" s="25"/>
    </row>
    <row r="15" spans="1:15" ht="16.5" thickBot="1" x14ac:dyDescent="0.25">
      <c r="A15" s="96"/>
      <c r="B15" s="97" t="s">
        <v>200</v>
      </c>
      <c r="C15" s="98">
        <f>SUM(C12:C13)</f>
        <v>100000</v>
      </c>
      <c r="D15" s="98">
        <f t="shared" ref="D15:G15" si="2">SUM(D12:D13)</f>
        <v>25030</v>
      </c>
      <c r="E15" s="98">
        <f t="shared" si="2"/>
        <v>0</v>
      </c>
      <c r="F15" s="98">
        <f t="shared" si="2"/>
        <v>0</v>
      </c>
      <c r="G15" s="98">
        <f t="shared" si="2"/>
        <v>25030</v>
      </c>
      <c r="H15" s="21"/>
      <c r="I15" s="22"/>
      <c r="J15" s="23"/>
      <c r="K15" s="23"/>
      <c r="L15" s="23"/>
      <c r="M15" s="24"/>
      <c r="N15" s="33"/>
      <c r="O15" s="25"/>
    </row>
    <row r="16" spans="1:15" ht="13.5" x14ac:dyDescent="0.2">
      <c r="A16" s="31"/>
      <c r="B16" s="32"/>
      <c r="C16" s="37"/>
      <c r="D16" s="37"/>
      <c r="E16" s="38"/>
      <c r="F16" s="23"/>
      <c r="G16" s="23"/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4.25" thickBot="1" x14ac:dyDescent="0.25">
      <c r="A18" s="31"/>
      <c r="B18" s="32"/>
      <c r="C18" s="37"/>
      <c r="D18" s="37"/>
      <c r="E18" s="38"/>
      <c r="F18" s="23"/>
      <c r="G18" s="23"/>
      <c r="H18" s="35"/>
      <c r="I18" s="36"/>
      <c r="J18" s="34"/>
      <c r="K18" s="34"/>
      <c r="L18" s="34"/>
      <c r="M18" s="39"/>
      <c r="N18" s="39"/>
      <c r="O18" s="50"/>
    </row>
    <row r="19" spans="1:15" ht="16.5" thickBot="1" x14ac:dyDescent="0.25">
      <c r="A19" s="91"/>
      <c r="B19" s="92" t="s">
        <v>23</v>
      </c>
      <c r="C19" s="93">
        <f>(C15)</f>
        <v>100000</v>
      </c>
      <c r="D19" s="93">
        <f t="shared" ref="D19:G19" si="3">(D15)</f>
        <v>25030</v>
      </c>
      <c r="E19" s="93">
        <f t="shared" si="3"/>
        <v>0</v>
      </c>
      <c r="F19" s="93">
        <f t="shared" si="3"/>
        <v>0</v>
      </c>
      <c r="G19" s="93">
        <f t="shared" si="3"/>
        <v>25030</v>
      </c>
      <c r="H19" s="42"/>
      <c r="I19" s="42"/>
      <c r="J19" s="43"/>
      <c r="K19" s="44"/>
      <c r="L19" s="45"/>
      <c r="M19" s="46"/>
      <c r="N19" s="46"/>
      <c r="O19" s="46"/>
    </row>
    <row r="21" spans="1:15" ht="13.5" x14ac:dyDescent="0.25">
      <c r="A21" s="78" t="s">
        <v>236</v>
      </c>
      <c r="B21" s="78"/>
      <c r="C21" s="78"/>
      <c r="D21" s="78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2" zoomScale="115" zoomScaleNormal="115" workbookViewId="0">
      <selection activeCell="A16" sqref="A16:G16"/>
    </sheetView>
  </sheetViews>
  <sheetFormatPr baseColWidth="10" defaultColWidth="11.42578125" defaultRowHeight="12.75" x14ac:dyDescent="0.2"/>
  <cols>
    <col min="1" max="1" width="11.7109375" style="2" customWidth="1"/>
    <col min="2" max="2" width="36.85546875" style="2" customWidth="1"/>
    <col min="3" max="3" width="15.7109375" style="2" customWidth="1"/>
    <col min="4" max="4" width="13.85546875" style="2" customWidth="1"/>
    <col min="5" max="5" width="12.5703125" style="2" customWidth="1"/>
    <col min="6" max="6" width="13.140625" style="2" customWidth="1"/>
    <col min="7" max="7" width="12.14062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221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4.25" thickBot="1" x14ac:dyDescent="0.25">
      <c r="A12" s="94"/>
      <c r="B12" s="95" t="s">
        <v>142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4"/>
      <c r="N12" s="24"/>
      <c r="O12" s="49"/>
    </row>
    <row r="13" spans="1:15" ht="16.5" x14ac:dyDescent="0.2">
      <c r="A13" s="51">
        <v>1</v>
      </c>
      <c r="B13" s="52" t="s">
        <v>144</v>
      </c>
      <c r="C13" s="19">
        <v>452000</v>
      </c>
      <c r="D13" s="19">
        <v>113000</v>
      </c>
      <c r="E13" s="20">
        <v>0</v>
      </c>
      <c r="F13" s="20">
        <v>0</v>
      </c>
      <c r="G13" s="20">
        <f t="shared" ref="G13:G14" si="0">(D13-F13)</f>
        <v>113000</v>
      </c>
      <c r="H13" s="21">
        <v>0</v>
      </c>
      <c r="I13" s="22">
        <f t="shared" ref="I13:I14" si="1">(E13*100%)/D13</f>
        <v>0</v>
      </c>
      <c r="J13" s="62">
        <v>1</v>
      </c>
      <c r="K13" s="71" t="s">
        <v>43</v>
      </c>
      <c r="L13" s="20">
        <v>260</v>
      </c>
      <c r="M13" s="24" t="s">
        <v>27</v>
      </c>
      <c r="N13" s="33" t="s">
        <v>146</v>
      </c>
      <c r="O13" s="23" t="s">
        <v>209</v>
      </c>
    </row>
    <row r="14" spans="1:15" ht="27" x14ac:dyDescent="0.2">
      <c r="A14" s="51">
        <v>2</v>
      </c>
      <c r="B14" s="52" t="s">
        <v>145</v>
      </c>
      <c r="C14" s="19">
        <v>452000</v>
      </c>
      <c r="D14" s="19">
        <v>113662.39999999999</v>
      </c>
      <c r="E14" s="20">
        <v>0</v>
      </c>
      <c r="F14" s="20">
        <v>0</v>
      </c>
      <c r="G14" s="20">
        <f t="shared" si="0"/>
        <v>113662.39999999999</v>
      </c>
      <c r="H14" s="21">
        <v>0</v>
      </c>
      <c r="I14" s="22">
        <f t="shared" si="1"/>
        <v>0</v>
      </c>
      <c r="J14" s="62">
        <v>1</v>
      </c>
      <c r="K14" s="23" t="s">
        <v>43</v>
      </c>
      <c r="L14" s="20">
        <v>180</v>
      </c>
      <c r="M14" s="24" t="s">
        <v>27</v>
      </c>
      <c r="N14" s="33" t="s">
        <v>146</v>
      </c>
      <c r="O14" s="23" t="s">
        <v>209</v>
      </c>
    </row>
    <row r="15" spans="1:15" ht="17.25" thickBot="1" x14ac:dyDescent="0.25">
      <c r="A15" s="51"/>
      <c r="B15" s="52"/>
      <c r="C15" s="19"/>
      <c r="D15" s="19"/>
      <c r="E15" s="20"/>
      <c r="F15" s="20"/>
      <c r="G15" s="20"/>
      <c r="H15" s="21"/>
      <c r="I15" s="22"/>
      <c r="J15" s="23"/>
      <c r="K15" s="23"/>
      <c r="L15" s="23"/>
      <c r="M15" s="24"/>
      <c r="N15" s="24"/>
      <c r="O15" s="61"/>
    </row>
    <row r="16" spans="1:15" ht="16.5" thickBot="1" x14ac:dyDescent="0.25">
      <c r="A16" s="96"/>
      <c r="B16" s="97" t="s">
        <v>143</v>
      </c>
      <c r="C16" s="98">
        <f>SUM(C13:C15)</f>
        <v>904000</v>
      </c>
      <c r="D16" s="98">
        <f>SUM(D13:D15)</f>
        <v>226662.39999999999</v>
      </c>
      <c r="E16" s="98">
        <f>SUM(E13:E15)</f>
        <v>0</v>
      </c>
      <c r="F16" s="98">
        <f>SUM(F13:F15)</f>
        <v>0</v>
      </c>
      <c r="G16" s="98">
        <f>SUM(G13:G15)</f>
        <v>226662.39999999999</v>
      </c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4.25" thickBot="1" x14ac:dyDescent="0.25">
      <c r="A20" s="31"/>
      <c r="B20" s="32"/>
      <c r="C20" s="37"/>
      <c r="D20" s="37"/>
      <c r="E20" s="38"/>
      <c r="F20" s="23"/>
      <c r="G20" s="23"/>
      <c r="H20" s="35"/>
      <c r="I20" s="36"/>
      <c r="J20" s="34"/>
      <c r="K20" s="34"/>
      <c r="L20" s="34"/>
      <c r="M20" s="39"/>
      <c r="N20" s="39"/>
      <c r="O20" s="50"/>
    </row>
    <row r="21" spans="1:15" ht="16.5" thickBot="1" x14ac:dyDescent="0.25">
      <c r="A21" s="91"/>
      <c r="B21" s="92" t="s">
        <v>23</v>
      </c>
      <c r="C21" s="93">
        <f>(C16)</f>
        <v>904000</v>
      </c>
      <c r="D21" s="93">
        <f t="shared" ref="D21:G21" si="2">(D16)</f>
        <v>226662.39999999999</v>
      </c>
      <c r="E21" s="93">
        <f t="shared" si="2"/>
        <v>0</v>
      </c>
      <c r="F21" s="93">
        <f t="shared" si="2"/>
        <v>0</v>
      </c>
      <c r="G21" s="93">
        <f t="shared" si="2"/>
        <v>226662.39999999999</v>
      </c>
      <c r="H21" s="42"/>
      <c r="I21" s="42"/>
      <c r="J21" s="43"/>
      <c r="K21" s="44"/>
      <c r="L21" s="45"/>
      <c r="M21" s="46"/>
      <c r="N21" s="46"/>
      <c r="O21" s="46"/>
    </row>
    <row r="23" spans="1:15" ht="13.5" x14ac:dyDescent="0.25">
      <c r="A23" s="78" t="s">
        <v>236</v>
      </c>
      <c r="B23" s="78"/>
      <c r="C23" s="78"/>
      <c r="D23" s="78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topLeftCell="A6" zoomScale="115" zoomScaleNormal="115" workbookViewId="0">
      <selection activeCell="A17" sqref="A17:G17"/>
    </sheetView>
  </sheetViews>
  <sheetFormatPr baseColWidth="10" defaultColWidth="11.42578125" defaultRowHeight="12.75" x14ac:dyDescent="0.2"/>
  <cols>
    <col min="1" max="1" width="9.85546875" style="2" customWidth="1"/>
    <col min="2" max="2" width="39.140625" style="2" customWidth="1"/>
    <col min="3" max="4" width="17.140625" style="2" customWidth="1"/>
    <col min="5" max="5" width="12.28515625" style="2" customWidth="1"/>
    <col min="6" max="6" width="13.140625" style="2" customWidth="1"/>
    <col min="7" max="7" width="12.85546875" style="2" customWidth="1"/>
    <col min="8" max="11" width="8.5703125" style="2" customWidth="1"/>
    <col min="12" max="12" width="9.140625" style="2" customWidth="1"/>
    <col min="13" max="13" width="10.7109375" style="2" customWidth="1"/>
    <col min="14" max="14" width="8.855468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220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4.25" thickBot="1" x14ac:dyDescent="0.25">
      <c r="A12" s="94"/>
      <c r="B12" s="95" t="s">
        <v>136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4"/>
      <c r="N12" s="24"/>
      <c r="O12" s="49"/>
    </row>
    <row r="13" spans="1:15" ht="40.5" x14ac:dyDescent="0.2">
      <c r="A13" s="51">
        <v>6</v>
      </c>
      <c r="B13" s="52" t="s">
        <v>137</v>
      </c>
      <c r="C13" s="19">
        <v>200000</v>
      </c>
      <c r="D13" s="19">
        <v>50000</v>
      </c>
      <c r="E13" s="20">
        <v>0</v>
      </c>
      <c r="F13" s="20">
        <v>0</v>
      </c>
      <c r="G13" s="20">
        <f t="shared" ref="G13:G15" si="0">(D13-F13)</f>
        <v>50000</v>
      </c>
      <c r="H13" s="21">
        <v>0</v>
      </c>
      <c r="I13" s="22">
        <f t="shared" ref="I13:I15" si="1">(E13*100%)/D13</f>
        <v>0</v>
      </c>
      <c r="J13" s="23" t="s">
        <v>45</v>
      </c>
      <c r="K13" s="71" t="s">
        <v>141</v>
      </c>
      <c r="L13" s="23">
        <v>1</v>
      </c>
      <c r="M13" s="24" t="s">
        <v>90</v>
      </c>
      <c r="N13" s="33" t="s">
        <v>93</v>
      </c>
      <c r="O13" s="23" t="s">
        <v>208</v>
      </c>
    </row>
    <row r="14" spans="1:15" ht="40.5" x14ac:dyDescent="0.2">
      <c r="A14" s="51">
        <v>7</v>
      </c>
      <c r="B14" s="52" t="s">
        <v>138</v>
      </c>
      <c r="C14" s="19">
        <v>200000</v>
      </c>
      <c r="D14" s="19">
        <v>50000</v>
      </c>
      <c r="E14" s="20">
        <v>0</v>
      </c>
      <c r="F14" s="20">
        <v>0</v>
      </c>
      <c r="G14" s="20">
        <f t="shared" si="0"/>
        <v>50000</v>
      </c>
      <c r="H14" s="21">
        <v>0</v>
      </c>
      <c r="I14" s="22">
        <f t="shared" si="1"/>
        <v>0</v>
      </c>
      <c r="J14" s="23">
        <v>5</v>
      </c>
      <c r="K14" s="23" t="s">
        <v>139</v>
      </c>
      <c r="L14" s="23">
        <v>1</v>
      </c>
      <c r="M14" s="24" t="s">
        <v>90</v>
      </c>
      <c r="N14" s="33" t="s">
        <v>93</v>
      </c>
      <c r="O14" s="23" t="s">
        <v>208</v>
      </c>
    </row>
    <row r="15" spans="1:15" ht="16.5" x14ac:dyDescent="0.2">
      <c r="A15" s="51">
        <v>12</v>
      </c>
      <c r="B15" s="52" t="s">
        <v>140</v>
      </c>
      <c r="C15" s="19">
        <v>904000</v>
      </c>
      <c r="D15" s="19">
        <v>226000</v>
      </c>
      <c r="E15" s="20">
        <v>0</v>
      </c>
      <c r="F15" s="20">
        <v>0</v>
      </c>
      <c r="G15" s="20">
        <f t="shared" si="0"/>
        <v>226000</v>
      </c>
      <c r="H15" s="21">
        <v>0</v>
      </c>
      <c r="I15" s="22">
        <f t="shared" si="1"/>
        <v>0</v>
      </c>
      <c r="J15" s="23">
        <v>2</v>
      </c>
      <c r="K15" s="23" t="s">
        <v>46</v>
      </c>
      <c r="L15" s="23">
        <v>1</v>
      </c>
      <c r="M15" s="24" t="s">
        <v>90</v>
      </c>
      <c r="N15" s="33" t="s">
        <v>93</v>
      </c>
      <c r="O15" s="23" t="s">
        <v>212</v>
      </c>
    </row>
    <row r="16" spans="1:15" ht="17.25" thickBot="1" x14ac:dyDescent="0.25">
      <c r="A16" s="51"/>
      <c r="B16" s="52"/>
      <c r="C16" s="19"/>
      <c r="D16" s="19"/>
      <c r="E16" s="20"/>
      <c r="F16" s="20"/>
      <c r="G16" s="20"/>
      <c r="H16" s="21"/>
      <c r="I16" s="22"/>
      <c r="J16" s="23"/>
      <c r="K16" s="23"/>
      <c r="L16" s="23"/>
      <c r="M16" s="24"/>
      <c r="N16" s="24"/>
      <c r="O16" s="61"/>
    </row>
    <row r="17" spans="1:15" ht="16.5" thickBot="1" x14ac:dyDescent="0.25">
      <c r="A17" s="96"/>
      <c r="B17" s="97" t="s">
        <v>135</v>
      </c>
      <c r="C17" s="98">
        <f>SUM(C13:C16)</f>
        <v>1304000</v>
      </c>
      <c r="D17" s="98">
        <f t="shared" ref="D17:G17" si="2">SUM(D13:D16)</f>
        <v>326000</v>
      </c>
      <c r="E17" s="98">
        <f t="shared" si="2"/>
        <v>0</v>
      </c>
      <c r="F17" s="98">
        <f t="shared" si="2"/>
        <v>0</v>
      </c>
      <c r="G17" s="98">
        <f t="shared" si="2"/>
        <v>326000</v>
      </c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3.5" x14ac:dyDescent="0.2">
      <c r="A20" s="31"/>
      <c r="B20" s="32"/>
      <c r="C20" s="37"/>
      <c r="D20" s="37"/>
      <c r="E20" s="38"/>
      <c r="F20" s="23"/>
      <c r="G20" s="23"/>
      <c r="H20" s="21"/>
      <c r="I20" s="22"/>
      <c r="J20" s="23"/>
      <c r="K20" s="23"/>
      <c r="L20" s="23"/>
      <c r="M20" s="24"/>
      <c r="N20" s="24"/>
      <c r="O20" s="49"/>
    </row>
    <row r="21" spans="1:15" ht="14.25" thickBot="1" x14ac:dyDescent="0.25">
      <c r="A21" s="31"/>
      <c r="B21" s="32"/>
      <c r="C21" s="37"/>
      <c r="D21" s="37"/>
      <c r="E21" s="38"/>
      <c r="F21" s="23"/>
      <c r="G21" s="23"/>
      <c r="H21" s="35"/>
      <c r="I21" s="36"/>
      <c r="J21" s="34"/>
      <c r="K21" s="34"/>
      <c r="L21" s="34"/>
      <c r="M21" s="39"/>
      <c r="N21" s="39"/>
      <c r="O21" s="50"/>
    </row>
    <row r="22" spans="1:15" ht="16.5" thickBot="1" x14ac:dyDescent="0.25">
      <c r="A22" s="91"/>
      <c r="B22" s="92" t="s">
        <v>23</v>
      </c>
      <c r="C22" s="93">
        <f>(C17)</f>
        <v>1304000</v>
      </c>
      <c r="D22" s="93">
        <f t="shared" ref="D22:G22" si="3">(D17)</f>
        <v>326000</v>
      </c>
      <c r="E22" s="93">
        <f t="shared" si="3"/>
        <v>0</v>
      </c>
      <c r="F22" s="93">
        <f t="shared" si="3"/>
        <v>0</v>
      </c>
      <c r="G22" s="93">
        <f t="shared" si="3"/>
        <v>326000</v>
      </c>
      <c r="H22" s="42"/>
      <c r="I22" s="42"/>
      <c r="J22" s="43"/>
      <c r="K22" s="44"/>
      <c r="L22" s="45"/>
      <c r="M22" s="46"/>
      <c r="N22" s="46"/>
      <c r="O22" s="46"/>
    </row>
    <row r="24" spans="1:15" ht="13.5" x14ac:dyDescent="0.25">
      <c r="A24" s="78" t="s">
        <v>236</v>
      </c>
      <c r="B24" s="78"/>
      <c r="C24" s="78"/>
      <c r="D24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opLeftCell="A4" zoomScale="115" zoomScaleNormal="115" workbookViewId="0">
      <selection activeCell="C24" sqref="C24"/>
    </sheetView>
  </sheetViews>
  <sheetFormatPr baseColWidth="10" defaultColWidth="11.42578125" defaultRowHeight="12.75" x14ac:dyDescent="0.2"/>
  <cols>
    <col min="1" max="1" width="8.85546875" style="2" customWidth="1"/>
    <col min="2" max="2" width="39.140625" style="2" customWidth="1"/>
    <col min="3" max="4" width="17.140625" style="2" customWidth="1"/>
    <col min="5" max="5" width="12" style="2" customWidth="1"/>
    <col min="6" max="6" width="13.140625" style="2" customWidth="1"/>
    <col min="7" max="7" width="12.140625" style="2" customWidth="1"/>
    <col min="8" max="10" width="8.5703125" style="2" customWidth="1"/>
    <col min="11" max="11" width="7.7109375" style="2" customWidth="1"/>
    <col min="12" max="12" width="8.710937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219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6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10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14" t="s">
        <v>22</v>
      </c>
    </row>
    <row r="12" spans="1:15" ht="26.25" thickBot="1" x14ac:dyDescent="0.25">
      <c r="A12" s="94"/>
      <c r="B12" s="95" t="s">
        <v>132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4"/>
      <c r="N12" s="24"/>
      <c r="O12" s="49"/>
    </row>
    <row r="13" spans="1:15" ht="40.5" x14ac:dyDescent="0.2">
      <c r="A13" s="31">
        <v>11</v>
      </c>
      <c r="B13" s="32" t="s">
        <v>129</v>
      </c>
      <c r="C13" s="19">
        <v>693333.01</v>
      </c>
      <c r="D13" s="19">
        <v>173541.25</v>
      </c>
      <c r="E13" s="20">
        <v>0</v>
      </c>
      <c r="F13" s="20">
        <v>0</v>
      </c>
      <c r="G13" s="20">
        <f t="shared" ref="G13" si="0">(D13-F13)</f>
        <v>173541.25</v>
      </c>
      <c r="H13" s="21">
        <v>0</v>
      </c>
      <c r="I13" s="22">
        <f t="shared" ref="I13" si="1">(E13*100%)/D13</f>
        <v>0</v>
      </c>
      <c r="J13" s="23">
        <v>1</v>
      </c>
      <c r="K13" s="23" t="s">
        <v>47</v>
      </c>
      <c r="L13" s="23">
        <v>1</v>
      </c>
      <c r="M13" s="24" t="s">
        <v>90</v>
      </c>
      <c r="N13" s="33" t="s">
        <v>134</v>
      </c>
      <c r="O13" s="23" t="s">
        <v>207</v>
      </c>
    </row>
    <row r="14" spans="1:15" ht="17.25" thickBot="1" x14ac:dyDescent="0.25">
      <c r="A14" s="31"/>
      <c r="B14" s="32"/>
      <c r="C14" s="19"/>
      <c r="D14" s="62"/>
      <c r="E14" s="20"/>
      <c r="F14" s="20"/>
      <c r="G14" s="20"/>
      <c r="H14" s="21"/>
      <c r="I14" s="22"/>
      <c r="J14" s="23"/>
      <c r="K14" s="23"/>
      <c r="L14" s="23"/>
      <c r="M14" s="24"/>
      <c r="N14" s="33"/>
      <c r="O14" s="61"/>
    </row>
    <row r="15" spans="1:15" ht="16.5" thickBot="1" x14ac:dyDescent="0.25">
      <c r="A15" s="96"/>
      <c r="B15" s="97" t="s">
        <v>133</v>
      </c>
      <c r="C15" s="98">
        <f>SUM(C13)</f>
        <v>693333.01</v>
      </c>
      <c r="D15" s="98">
        <f t="shared" ref="D15:G15" si="2">SUM(D13)</f>
        <v>173541.25</v>
      </c>
      <c r="E15" s="98">
        <f t="shared" si="2"/>
        <v>0</v>
      </c>
      <c r="F15" s="98">
        <f t="shared" si="2"/>
        <v>0</v>
      </c>
      <c r="G15" s="98">
        <f t="shared" si="2"/>
        <v>173541.25</v>
      </c>
      <c r="H15" s="21"/>
      <c r="I15" s="22"/>
      <c r="J15" s="23"/>
      <c r="K15" s="23"/>
      <c r="L15" s="23"/>
      <c r="M15" s="24"/>
      <c r="N15" s="33"/>
      <c r="O15" s="61"/>
    </row>
    <row r="16" spans="1:15" ht="16.5" x14ac:dyDescent="0.2">
      <c r="A16" s="31"/>
      <c r="B16" s="32"/>
      <c r="C16" s="19"/>
      <c r="D16" s="62"/>
      <c r="E16" s="20"/>
      <c r="F16" s="20"/>
      <c r="G16" s="20"/>
      <c r="H16" s="21"/>
      <c r="I16" s="22"/>
      <c r="J16" s="23"/>
      <c r="K16" s="23"/>
      <c r="L16" s="23"/>
      <c r="M16" s="24"/>
      <c r="N16" s="33"/>
      <c r="O16" s="61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693333.01</v>
      </c>
      <c r="D20" s="93">
        <f t="shared" ref="D20:G20" si="3">(D15)</f>
        <v>173541.25</v>
      </c>
      <c r="E20" s="93">
        <f t="shared" si="3"/>
        <v>0</v>
      </c>
      <c r="F20" s="93">
        <f t="shared" si="3"/>
        <v>0</v>
      </c>
      <c r="G20" s="93">
        <f t="shared" si="3"/>
        <v>173541.25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opLeftCell="A4" zoomScale="115" zoomScaleNormal="115" workbookViewId="0">
      <selection activeCell="A15" sqref="A15:G15"/>
    </sheetView>
  </sheetViews>
  <sheetFormatPr baseColWidth="10" defaultColWidth="11.42578125" defaultRowHeight="12.75" x14ac:dyDescent="0.2"/>
  <cols>
    <col min="1" max="1" width="8.7109375" style="2" customWidth="1"/>
    <col min="2" max="2" width="35.140625" style="2" customWidth="1"/>
    <col min="3" max="3" width="15.7109375" style="2" customWidth="1"/>
    <col min="4" max="4" width="17.140625" style="2" customWidth="1"/>
    <col min="5" max="5" width="12.140625" style="2" customWidth="1"/>
    <col min="6" max="6" width="12.85546875" style="2" customWidth="1"/>
    <col min="7" max="7" width="13.4257812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74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59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4"/>
      <c r="N12" s="24"/>
      <c r="O12" s="49"/>
    </row>
    <row r="13" spans="1:15" ht="40.5" x14ac:dyDescent="0.2">
      <c r="A13" s="31">
        <v>11</v>
      </c>
      <c r="B13" s="32" t="s">
        <v>129</v>
      </c>
      <c r="C13" s="19">
        <v>693333.01</v>
      </c>
      <c r="D13" s="19">
        <v>173541.25</v>
      </c>
      <c r="E13" s="20">
        <v>0</v>
      </c>
      <c r="F13" s="20">
        <v>0</v>
      </c>
      <c r="G13" s="20">
        <f t="shared" ref="G13" si="0">(D13-F13)</f>
        <v>173541.25</v>
      </c>
      <c r="H13" s="21">
        <v>0</v>
      </c>
      <c r="I13" s="22">
        <f t="shared" ref="I13" si="1">(E13*100%)/D13</f>
        <v>0</v>
      </c>
      <c r="J13" s="23">
        <v>1</v>
      </c>
      <c r="K13" s="23" t="s">
        <v>47</v>
      </c>
      <c r="L13" s="23">
        <v>1</v>
      </c>
      <c r="M13" s="24" t="s">
        <v>90</v>
      </c>
      <c r="N13" s="33" t="s">
        <v>131</v>
      </c>
      <c r="O13" s="23" t="s">
        <v>207</v>
      </c>
    </row>
    <row r="14" spans="1:15" ht="17.25" thickBot="1" x14ac:dyDescent="0.25">
      <c r="A14" s="31"/>
      <c r="B14" s="32"/>
      <c r="C14" s="19"/>
      <c r="D14" s="62"/>
      <c r="E14" s="20"/>
      <c r="F14" s="20"/>
      <c r="G14" s="20"/>
      <c r="H14" s="21"/>
      <c r="I14" s="22"/>
      <c r="J14" s="23"/>
      <c r="K14" s="23"/>
      <c r="L14" s="23"/>
      <c r="M14" s="24"/>
      <c r="N14" s="33"/>
      <c r="O14" s="61"/>
    </row>
    <row r="15" spans="1:15" ht="16.5" thickBot="1" x14ac:dyDescent="0.25">
      <c r="A15" s="96"/>
      <c r="B15" s="97" t="s">
        <v>60</v>
      </c>
      <c r="C15" s="98">
        <f>SUM(C13)</f>
        <v>693333.01</v>
      </c>
      <c r="D15" s="98">
        <f t="shared" ref="D15:G15" si="2">SUM(D13)</f>
        <v>173541.25</v>
      </c>
      <c r="E15" s="98">
        <f t="shared" si="2"/>
        <v>0</v>
      </c>
      <c r="F15" s="98">
        <f t="shared" si="2"/>
        <v>0</v>
      </c>
      <c r="G15" s="98">
        <f t="shared" si="2"/>
        <v>173541.25</v>
      </c>
      <c r="H15" s="21"/>
      <c r="I15" s="22"/>
      <c r="J15" s="23"/>
      <c r="K15" s="23"/>
      <c r="L15" s="23"/>
      <c r="M15" s="24"/>
      <c r="N15" s="33"/>
      <c r="O15" s="61"/>
    </row>
    <row r="16" spans="1:15" ht="13.5" x14ac:dyDescent="0.2">
      <c r="A16" s="31"/>
      <c r="B16" s="32"/>
      <c r="C16" s="37"/>
      <c r="D16" s="37"/>
      <c r="E16" s="38"/>
      <c r="F16" s="23"/>
      <c r="G16" s="23"/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693333.01</v>
      </c>
      <c r="D20" s="93">
        <f t="shared" ref="D20:G20" si="3">(D15)</f>
        <v>173541.25</v>
      </c>
      <c r="E20" s="93">
        <f t="shared" si="3"/>
        <v>0</v>
      </c>
      <c r="F20" s="93">
        <f t="shared" si="3"/>
        <v>0</v>
      </c>
      <c r="G20" s="93">
        <f t="shared" si="3"/>
        <v>173541.25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opLeftCell="A2" zoomScale="115" zoomScaleNormal="115" workbookViewId="0">
      <selection activeCell="A15" sqref="A15:G15"/>
    </sheetView>
  </sheetViews>
  <sheetFormatPr baseColWidth="10" defaultColWidth="11.42578125" defaultRowHeight="12.75" x14ac:dyDescent="0.2"/>
  <cols>
    <col min="1" max="1" width="9.5703125" style="2" customWidth="1"/>
    <col min="2" max="2" width="35.5703125" style="2" customWidth="1"/>
    <col min="3" max="3" width="15.42578125" style="2" customWidth="1"/>
    <col min="4" max="4" width="14.42578125" style="2" customWidth="1"/>
    <col min="5" max="5" width="12.85546875" style="2" customWidth="1"/>
    <col min="6" max="6" width="13.42578125" style="2" customWidth="1"/>
    <col min="7" max="7" width="15.8554687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73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4.25" thickBot="1" x14ac:dyDescent="0.25">
      <c r="A12" s="94"/>
      <c r="B12" s="95" t="s">
        <v>57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4"/>
      <c r="N12" s="24"/>
      <c r="O12" s="49"/>
    </row>
    <row r="13" spans="1:15" ht="27" x14ac:dyDescent="0.2">
      <c r="A13" s="31">
        <v>1</v>
      </c>
      <c r="B13" s="32" t="s">
        <v>128</v>
      </c>
      <c r="C13" s="19">
        <v>12</v>
      </c>
      <c r="D13" s="19">
        <v>3</v>
      </c>
      <c r="E13" s="20">
        <v>0</v>
      </c>
      <c r="F13" s="20">
        <v>0</v>
      </c>
      <c r="G13" s="20">
        <f t="shared" ref="G13" si="0">(D13-F13)</f>
        <v>3</v>
      </c>
      <c r="H13" s="21">
        <v>0</v>
      </c>
      <c r="I13" s="22">
        <f t="shared" ref="I13" si="1">(E13*100%)/D13</f>
        <v>0</v>
      </c>
      <c r="J13" s="23">
        <v>1</v>
      </c>
      <c r="K13" s="23" t="s">
        <v>47</v>
      </c>
      <c r="L13" s="23">
        <v>1</v>
      </c>
      <c r="M13" s="24" t="s">
        <v>90</v>
      </c>
      <c r="N13" s="33" t="s">
        <v>56</v>
      </c>
      <c r="O13" s="23" t="s">
        <v>207</v>
      </c>
    </row>
    <row r="14" spans="1:15" ht="17.25" thickBot="1" x14ac:dyDescent="0.25">
      <c r="A14" s="31"/>
      <c r="B14" s="32"/>
      <c r="C14" s="19"/>
      <c r="D14" s="62"/>
      <c r="E14" s="20"/>
      <c r="F14" s="20"/>
      <c r="G14" s="20"/>
      <c r="H14" s="21"/>
      <c r="I14" s="22"/>
      <c r="J14" s="23"/>
      <c r="K14" s="23"/>
      <c r="L14" s="23"/>
      <c r="M14" s="24"/>
      <c r="N14" s="33"/>
      <c r="O14" s="61"/>
    </row>
    <row r="15" spans="1:15" ht="16.5" thickBot="1" x14ac:dyDescent="0.25">
      <c r="A15" s="96"/>
      <c r="B15" s="97" t="s">
        <v>58</v>
      </c>
      <c r="C15" s="98">
        <f>SUM(C13:C14)</f>
        <v>12</v>
      </c>
      <c r="D15" s="98">
        <f t="shared" ref="D15:G15" si="2">SUM(D13:D14)</f>
        <v>3</v>
      </c>
      <c r="E15" s="98">
        <f t="shared" si="2"/>
        <v>0</v>
      </c>
      <c r="F15" s="98">
        <f t="shared" si="2"/>
        <v>0</v>
      </c>
      <c r="G15" s="98">
        <f t="shared" si="2"/>
        <v>3</v>
      </c>
      <c r="H15" s="21"/>
      <c r="I15" s="22"/>
      <c r="J15" s="23"/>
      <c r="K15" s="23"/>
      <c r="L15" s="23"/>
      <c r="M15" s="24"/>
      <c r="N15" s="24"/>
      <c r="O15" s="49"/>
    </row>
    <row r="16" spans="1:15" ht="16.5" x14ac:dyDescent="0.2">
      <c r="A16" s="31"/>
      <c r="B16" s="32"/>
      <c r="C16" s="19"/>
      <c r="D16" s="62"/>
      <c r="E16" s="20"/>
      <c r="F16" s="20"/>
      <c r="G16" s="20"/>
      <c r="H16" s="21"/>
      <c r="I16" s="22"/>
      <c r="J16" s="23"/>
      <c r="K16" s="23"/>
      <c r="L16" s="23"/>
      <c r="M16" s="24"/>
      <c r="N16" s="33"/>
      <c r="O16" s="61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12</v>
      </c>
      <c r="D20" s="93">
        <f t="shared" ref="D20:G20" si="3">(D15)</f>
        <v>3</v>
      </c>
      <c r="E20" s="93">
        <f t="shared" si="3"/>
        <v>0</v>
      </c>
      <c r="F20" s="93">
        <f t="shared" si="3"/>
        <v>0</v>
      </c>
      <c r="G20" s="93">
        <f t="shared" si="3"/>
        <v>3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opLeftCell="A5" zoomScale="115" zoomScaleNormal="115" workbookViewId="0">
      <selection activeCell="C23" sqref="C23"/>
    </sheetView>
  </sheetViews>
  <sheetFormatPr baseColWidth="10" defaultColWidth="11.42578125" defaultRowHeight="12.75" x14ac:dyDescent="0.2"/>
  <cols>
    <col min="1" max="1" width="8.85546875" style="2" customWidth="1"/>
    <col min="2" max="2" width="33.5703125" style="2" customWidth="1"/>
    <col min="3" max="3" width="17.140625" style="2" customWidth="1"/>
    <col min="4" max="4" width="13.85546875" style="2" customWidth="1"/>
    <col min="5" max="5" width="12.140625" style="2" customWidth="1"/>
    <col min="6" max="7" width="15.8554687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218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4.25" thickBot="1" x14ac:dyDescent="0.25">
      <c r="A12" s="94"/>
      <c r="B12" s="95" t="s">
        <v>126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4"/>
      <c r="N12" s="24"/>
      <c r="O12" s="49"/>
    </row>
    <row r="13" spans="1:15" ht="27" x14ac:dyDescent="0.2">
      <c r="A13" s="31">
        <v>1</v>
      </c>
      <c r="B13" s="32" t="s">
        <v>128</v>
      </c>
      <c r="C13" s="19">
        <v>12</v>
      </c>
      <c r="D13" s="19">
        <v>3</v>
      </c>
      <c r="E13" s="20">
        <v>0</v>
      </c>
      <c r="F13" s="20">
        <v>0</v>
      </c>
      <c r="G13" s="20">
        <f t="shared" ref="G13" si="0">(D13-F13)</f>
        <v>3</v>
      </c>
      <c r="H13" s="21">
        <v>0</v>
      </c>
      <c r="I13" s="22">
        <f t="shared" ref="I13" si="1">(E13*100%)/D13</f>
        <v>0</v>
      </c>
      <c r="J13" s="23">
        <v>1</v>
      </c>
      <c r="K13" s="23" t="s">
        <v>47</v>
      </c>
      <c r="L13" s="23">
        <v>1</v>
      </c>
      <c r="M13" s="24" t="s">
        <v>90</v>
      </c>
      <c r="N13" s="33" t="s">
        <v>130</v>
      </c>
      <c r="O13" s="23" t="s">
        <v>207</v>
      </c>
    </row>
    <row r="14" spans="1:15" ht="17.25" thickBot="1" x14ac:dyDescent="0.25">
      <c r="A14" s="31"/>
      <c r="B14" s="32"/>
      <c r="C14" s="19"/>
      <c r="D14" s="62"/>
      <c r="E14" s="20"/>
      <c r="F14" s="20"/>
      <c r="G14" s="20"/>
      <c r="H14" s="21"/>
      <c r="I14" s="22"/>
      <c r="J14" s="23"/>
      <c r="K14" s="23"/>
      <c r="L14" s="23"/>
      <c r="M14" s="24"/>
      <c r="N14" s="33"/>
      <c r="O14" s="61"/>
    </row>
    <row r="15" spans="1:15" ht="16.5" thickBot="1" x14ac:dyDescent="0.25">
      <c r="A15" s="96"/>
      <c r="B15" s="97" t="s">
        <v>127</v>
      </c>
      <c r="C15" s="98">
        <f>SUM(C13:C14)</f>
        <v>12</v>
      </c>
      <c r="D15" s="98">
        <f t="shared" ref="D15:G15" si="2">SUM(D13:D14)</f>
        <v>3</v>
      </c>
      <c r="E15" s="98">
        <f t="shared" si="2"/>
        <v>0</v>
      </c>
      <c r="F15" s="98">
        <f t="shared" si="2"/>
        <v>0</v>
      </c>
      <c r="G15" s="98">
        <f t="shared" si="2"/>
        <v>3</v>
      </c>
      <c r="H15" s="21"/>
      <c r="I15" s="22"/>
      <c r="J15" s="23"/>
      <c r="K15" s="23"/>
      <c r="L15" s="23"/>
      <c r="M15" s="24"/>
      <c r="N15" s="24"/>
      <c r="O15" s="49"/>
    </row>
    <row r="16" spans="1:15" ht="13.5" x14ac:dyDescent="0.2">
      <c r="A16" s="31"/>
      <c r="B16" s="32"/>
      <c r="C16" s="37"/>
      <c r="D16" s="37"/>
      <c r="E16" s="38"/>
      <c r="F16" s="23"/>
      <c r="G16" s="23"/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12</v>
      </c>
      <c r="D20" s="93">
        <f t="shared" ref="D20:G20" si="3">(D15)</f>
        <v>3</v>
      </c>
      <c r="E20" s="93">
        <f t="shared" si="3"/>
        <v>0</v>
      </c>
      <c r="F20" s="93">
        <f t="shared" si="3"/>
        <v>0</v>
      </c>
      <c r="G20" s="93">
        <f t="shared" si="3"/>
        <v>3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topLeftCell="A11" zoomScale="115" zoomScaleNormal="115" workbookViewId="0">
      <selection activeCell="A17" sqref="A17:G17"/>
    </sheetView>
  </sheetViews>
  <sheetFormatPr baseColWidth="10" defaultColWidth="11.42578125" defaultRowHeight="12.75" x14ac:dyDescent="0.2"/>
  <cols>
    <col min="1" max="1" width="9.140625" style="2" customWidth="1"/>
    <col min="2" max="2" width="36.425781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13" style="2" customWidth="1"/>
    <col min="7" max="7" width="15.8554687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217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4.25" thickBot="1" x14ac:dyDescent="0.25">
      <c r="A12" s="94"/>
      <c r="B12" s="95" t="s">
        <v>54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4"/>
      <c r="N12" s="24"/>
      <c r="O12" s="49"/>
    </row>
    <row r="13" spans="1:15" ht="30.75" customHeight="1" x14ac:dyDescent="0.2">
      <c r="A13" s="31">
        <v>6</v>
      </c>
      <c r="B13" s="32" t="s">
        <v>123</v>
      </c>
      <c r="C13" s="19">
        <v>491900</v>
      </c>
      <c r="D13" s="19">
        <v>122975</v>
      </c>
      <c r="E13" s="20">
        <v>0</v>
      </c>
      <c r="F13" s="20">
        <v>0</v>
      </c>
      <c r="G13" s="20">
        <f t="shared" ref="G13:G15" si="0">(D13-F13)</f>
        <v>122975</v>
      </c>
      <c r="H13" s="21">
        <v>0</v>
      </c>
      <c r="I13" s="22">
        <f t="shared" ref="I13:I15" si="1">(E13*100%)/D13</f>
        <v>0</v>
      </c>
      <c r="J13" s="23">
        <v>500</v>
      </c>
      <c r="K13" s="71" t="s">
        <v>34</v>
      </c>
      <c r="L13" s="23">
        <v>80</v>
      </c>
      <c r="M13" s="24" t="s">
        <v>27</v>
      </c>
      <c r="N13" s="33" t="s">
        <v>92</v>
      </c>
      <c r="O13" s="25" t="s">
        <v>209</v>
      </c>
    </row>
    <row r="14" spans="1:15" ht="40.5" x14ac:dyDescent="0.2">
      <c r="A14" s="31">
        <v>7</v>
      </c>
      <c r="B14" s="32" t="s">
        <v>124</v>
      </c>
      <c r="C14" s="19">
        <v>358850</v>
      </c>
      <c r="D14" s="19">
        <v>89712.5</v>
      </c>
      <c r="E14" s="20">
        <v>0</v>
      </c>
      <c r="F14" s="20">
        <v>0</v>
      </c>
      <c r="G14" s="20">
        <f t="shared" si="0"/>
        <v>89712.5</v>
      </c>
      <c r="H14" s="21">
        <v>0</v>
      </c>
      <c r="I14" s="22">
        <f t="shared" si="1"/>
        <v>0</v>
      </c>
      <c r="J14" s="23">
        <v>270</v>
      </c>
      <c r="K14" s="71" t="s">
        <v>34</v>
      </c>
      <c r="L14" s="23">
        <v>80</v>
      </c>
      <c r="M14" s="24" t="s">
        <v>27</v>
      </c>
      <c r="N14" s="33" t="s">
        <v>92</v>
      </c>
      <c r="O14" s="25" t="s">
        <v>209</v>
      </c>
    </row>
    <row r="15" spans="1:15" ht="27" x14ac:dyDescent="0.2">
      <c r="A15" s="31">
        <v>8</v>
      </c>
      <c r="B15" s="32" t="s">
        <v>125</v>
      </c>
      <c r="C15" s="19">
        <v>493162.97</v>
      </c>
      <c r="D15" s="19">
        <v>123693.92</v>
      </c>
      <c r="E15" s="20">
        <v>0</v>
      </c>
      <c r="F15" s="20">
        <v>0</v>
      </c>
      <c r="G15" s="20">
        <f t="shared" si="0"/>
        <v>123693.92</v>
      </c>
      <c r="H15" s="21">
        <v>0</v>
      </c>
      <c r="I15" s="22">
        <f t="shared" si="1"/>
        <v>0</v>
      </c>
      <c r="J15" s="23">
        <v>370</v>
      </c>
      <c r="K15" s="71" t="s">
        <v>34</v>
      </c>
      <c r="L15" s="23">
        <v>120</v>
      </c>
      <c r="M15" s="24" t="s">
        <v>27</v>
      </c>
      <c r="N15" s="33" t="s">
        <v>92</v>
      </c>
      <c r="O15" s="25" t="s">
        <v>209</v>
      </c>
    </row>
    <row r="16" spans="1:15" ht="17.25" thickBot="1" x14ac:dyDescent="0.25">
      <c r="A16" s="31"/>
      <c r="B16" s="32"/>
      <c r="C16" s="19"/>
      <c r="D16" s="62"/>
      <c r="E16" s="20"/>
      <c r="F16" s="20"/>
      <c r="G16" s="20"/>
      <c r="H16" s="21"/>
      <c r="I16" s="22"/>
      <c r="J16" s="23"/>
      <c r="K16" s="23"/>
      <c r="L16" s="23"/>
      <c r="M16" s="24"/>
      <c r="N16" s="33"/>
      <c r="O16" s="61"/>
    </row>
    <row r="17" spans="1:15" ht="16.5" thickBot="1" x14ac:dyDescent="0.25">
      <c r="A17" s="96"/>
      <c r="B17" s="97" t="s">
        <v>55</v>
      </c>
      <c r="C17" s="98">
        <f>SUM(C13:C16)</f>
        <v>1343912.97</v>
      </c>
      <c r="D17" s="98">
        <f t="shared" ref="D17:G17" si="2">SUM(D13:D16)</f>
        <v>336381.42</v>
      </c>
      <c r="E17" s="98">
        <f t="shared" si="2"/>
        <v>0</v>
      </c>
      <c r="F17" s="98">
        <f t="shared" si="2"/>
        <v>0</v>
      </c>
      <c r="G17" s="98">
        <f t="shared" si="2"/>
        <v>336381.42</v>
      </c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3.5" x14ac:dyDescent="0.2">
      <c r="A20" s="31"/>
      <c r="B20" s="32"/>
      <c r="C20" s="37"/>
      <c r="D20" s="37"/>
      <c r="E20" s="38"/>
      <c r="F20" s="23"/>
      <c r="G20" s="23"/>
      <c r="H20" s="21"/>
      <c r="I20" s="22"/>
      <c r="J20" s="23"/>
      <c r="K20" s="23"/>
      <c r="L20" s="23"/>
      <c r="M20" s="24"/>
      <c r="N20" s="24"/>
      <c r="O20" s="49"/>
    </row>
    <row r="21" spans="1:15" ht="14.25" thickBot="1" x14ac:dyDescent="0.25">
      <c r="A21" s="31"/>
      <c r="B21" s="32"/>
      <c r="C21" s="37"/>
      <c r="D21" s="37"/>
      <c r="E21" s="38"/>
      <c r="F21" s="23"/>
      <c r="G21" s="23"/>
      <c r="H21" s="35"/>
      <c r="I21" s="36"/>
      <c r="J21" s="34"/>
      <c r="K21" s="34"/>
      <c r="L21" s="34"/>
      <c r="M21" s="39"/>
      <c r="N21" s="39"/>
      <c r="O21" s="50"/>
    </row>
    <row r="22" spans="1:15" ht="16.5" thickBot="1" x14ac:dyDescent="0.25">
      <c r="A22" s="91"/>
      <c r="B22" s="92" t="s">
        <v>23</v>
      </c>
      <c r="C22" s="93">
        <f>(C17)</f>
        <v>1343912.97</v>
      </c>
      <c r="D22" s="93">
        <f t="shared" ref="D22:G22" si="3">(D17)</f>
        <v>336381.42</v>
      </c>
      <c r="E22" s="93">
        <f t="shared" si="3"/>
        <v>0</v>
      </c>
      <c r="F22" s="93">
        <f t="shared" si="3"/>
        <v>0</v>
      </c>
      <c r="G22" s="93">
        <f t="shared" si="3"/>
        <v>336381.42</v>
      </c>
      <c r="H22" s="42"/>
      <c r="I22" s="42"/>
      <c r="J22" s="43"/>
      <c r="K22" s="44"/>
      <c r="L22" s="45"/>
      <c r="M22" s="46"/>
      <c r="N22" s="46"/>
      <c r="O22" s="46"/>
    </row>
    <row r="24" spans="1:15" ht="13.5" x14ac:dyDescent="0.25">
      <c r="A24" s="78" t="s">
        <v>236</v>
      </c>
      <c r="B24" s="78"/>
      <c r="C24" s="78"/>
      <c r="D24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topLeftCell="A16" zoomScale="115" zoomScaleNormal="115" workbookViewId="0">
      <selection activeCell="A21" sqref="A21:G21"/>
    </sheetView>
  </sheetViews>
  <sheetFormatPr baseColWidth="10" defaultColWidth="11.42578125" defaultRowHeight="12.75" x14ac:dyDescent="0.2"/>
  <cols>
    <col min="1" max="1" width="11.7109375" style="2" customWidth="1"/>
    <col min="2" max="2" width="37.28515625" style="2" customWidth="1"/>
    <col min="3" max="3" width="15.140625" style="2" customWidth="1"/>
    <col min="4" max="4" width="15.42578125" style="2" customWidth="1"/>
    <col min="5" max="6" width="13.5703125" style="2" customWidth="1"/>
    <col min="7" max="7" width="15.85546875" style="2" customWidth="1"/>
    <col min="8" max="8" width="7" style="2" customWidth="1"/>
    <col min="9" max="10" width="8.5703125" style="2" customWidth="1"/>
    <col min="11" max="11" width="7.42578125" style="2" customWidth="1"/>
    <col min="12" max="12" width="8.42578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72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32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24"/>
      <c r="O12" s="25"/>
    </row>
    <row r="13" spans="1:15" ht="40.5" x14ac:dyDescent="0.2">
      <c r="A13" s="51">
        <v>15</v>
      </c>
      <c r="B13" s="52" t="s">
        <v>116</v>
      </c>
      <c r="C13" s="19">
        <v>856206.29</v>
      </c>
      <c r="D13" s="19">
        <v>214051.57</v>
      </c>
      <c r="E13" s="20">
        <v>0</v>
      </c>
      <c r="F13" s="20">
        <v>0</v>
      </c>
      <c r="G13" s="20">
        <f t="shared" ref="G13:G19" si="0">(D13-F13)</f>
        <v>214051.57</v>
      </c>
      <c r="H13" s="21">
        <v>0</v>
      </c>
      <c r="I13" s="22">
        <f t="shared" ref="I13:I19" si="1">(E13*100%)/D13</f>
        <v>0</v>
      </c>
      <c r="J13" s="23">
        <v>700</v>
      </c>
      <c r="K13" s="71" t="s">
        <v>34</v>
      </c>
      <c r="L13" s="23">
        <v>173</v>
      </c>
      <c r="M13" s="24" t="s">
        <v>27</v>
      </c>
      <c r="N13" s="33" t="s">
        <v>92</v>
      </c>
      <c r="O13" s="25" t="s">
        <v>209</v>
      </c>
    </row>
    <row r="14" spans="1:15" ht="40.5" x14ac:dyDescent="0.2">
      <c r="A14" s="51">
        <v>16</v>
      </c>
      <c r="B14" s="52" t="s">
        <v>117</v>
      </c>
      <c r="C14" s="19">
        <v>395413.66</v>
      </c>
      <c r="D14" s="19">
        <v>98853.41</v>
      </c>
      <c r="E14" s="20">
        <v>0</v>
      </c>
      <c r="F14" s="20">
        <v>0</v>
      </c>
      <c r="G14" s="20">
        <f t="shared" si="0"/>
        <v>98853.41</v>
      </c>
      <c r="H14" s="21">
        <v>0</v>
      </c>
      <c r="I14" s="22">
        <f t="shared" si="1"/>
        <v>0</v>
      </c>
      <c r="J14" s="23">
        <v>362</v>
      </c>
      <c r="K14" s="71" t="s">
        <v>34</v>
      </c>
      <c r="L14" s="23">
        <v>83</v>
      </c>
      <c r="M14" s="24" t="s">
        <v>27</v>
      </c>
      <c r="N14" s="33" t="s">
        <v>92</v>
      </c>
      <c r="O14" s="25" t="s">
        <v>209</v>
      </c>
    </row>
    <row r="15" spans="1:15" ht="40.5" x14ac:dyDescent="0.2">
      <c r="A15" s="51">
        <v>17</v>
      </c>
      <c r="B15" s="52" t="s">
        <v>118</v>
      </c>
      <c r="C15" s="19">
        <v>219771.68</v>
      </c>
      <c r="D15" s="19">
        <v>54942.92</v>
      </c>
      <c r="E15" s="20">
        <v>0</v>
      </c>
      <c r="F15" s="20">
        <v>0</v>
      </c>
      <c r="G15" s="20">
        <f t="shared" si="0"/>
        <v>54942.92</v>
      </c>
      <c r="H15" s="21">
        <v>0</v>
      </c>
      <c r="I15" s="22">
        <f t="shared" si="1"/>
        <v>0</v>
      </c>
      <c r="J15" s="23">
        <v>200</v>
      </c>
      <c r="K15" s="71" t="s">
        <v>34</v>
      </c>
      <c r="L15" s="23">
        <v>87</v>
      </c>
      <c r="M15" s="24" t="s">
        <v>27</v>
      </c>
      <c r="N15" s="33" t="s">
        <v>92</v>
      </c>
      <c r="O15" s="25" t="s">
        <v>209</v>
      </c>
    </row>
    <row r="16" spans="1:15" ht="40.5" x14ac:dyDescent="0.2">
      <c r="A16" s="48">
        <v>18</v>
      </c>
      <c r="B16" s="52" t="s">
        <v>119</v>
      </c>
      <c r="C16" s="19">
        <v>124158.9</v>
      </c>
      <c r="D16" s="19">
        <v>31039.73</v>
      </c>
      <c r="E16" s="20">
        <v>0</v>
      </c>
      <c r="F16" s="20">
        <v>0</v>
      </c>
      <c r="G16" s="20">
        <f t="shared" si="0"/>
        <v>31039.73</v>
      </c>
      <c r="H16" s="21">
        <v>0</v>
      </c>
      <c r="I16" s="22">
        <f t="shared" si="1"/>
        <v>0</v>
      </c>
      <c r="J16" s="23">
        <v>102</v>
      </c>
      <c r="K16" s="71" t="s">
        <v>34</v>
      </c>
      <c r="L16" s="23">
        <v>45</v>
      </c>
      <c r="M16" s="24" t="s">
        <v>27</v>
      </c>
      <c r="N16" s="33" t="s">
        <v>92</v>
      </c>
      <c r="O16" s="25" t="s">
        <v>209</v>
      </c>
    </row>
    <row r="17" spans="1:15" ht="40.5" x14ac:dyDescent="0.2">
      <c r="A17" s="51">
        <v>19</v>
      </c>
      <c r="B17" s="52" t="s">
        <v>120</v>
      </c>
      <c r="C17" s="19">
        <v>522618.73</v>
      </c>
      <c r="D17" s="19">
        <v>130654.68</v>
      </c>
      <c r="E17" s="20">
        <v>0</v>
      </c>
      <c r="F17" s="20">
        <v>0</v>
      </c>
      <c r="G17" s="20">
        <f t="shared" si="0"/>
        <v>130654.68</v>
      </c>
      <c r="H17" s="21">
        <v>0</v>
      </c>
      <c r="I17" s="22">
        <f t="shared" si="1"/>
        <v>0</v>
      </c>
      <c r="J17" s="23">
        <v>433</v>
      </c>
      <c r="K17" s="71" t="s">
        <v>34</v>
      </c>
      <c r="L17" s="23">
        <v>173</v>
      </c>
      <c r="M17" s="24" t="s">
        <v>27</v>
      </c>
      <c r="N17" s="33" t="s">
        <v>92</v>
      </c>
      <c r="O17" s="25" t="s">
        <v>209</v>
      </c>
    </row>
    <row r="18" spans="1:15" ht="40.5" x14ac:dyDescent="0.2">
      <c r="A18" s="51">
        <v>20</v>
      </c>
      <c r="B18" s="52" t="s">
        <v>121</v>
      </c>
      <c r="C18" s="19">
        <v>79790.429999999993</v>
      </c>
      <c r="D18" s="19">
        <v>19947.61</v>
      </c>
      <c r="E18" s="20">
        <v>0</v>
      </c>
      <c r="F18" s="20">
        <v>0</v>
      </c>
      <c r="G18" s="20">
        <f t="shared" si="0"/>
        <v>19947.61</v>
      </c>
      <c r="H18" s="21">
        <v>0</v>
      </c>
      <c r="I18" s="22">
        <f t="shared" si="1"/>
        <v>0</v>
      </c>
      <c r="J18" s="23">
        <v>50</v>
      </c>
      <c r="K18" s="71" t="s">
        <v>34</v>
      </c>
      <c r="L18" s="23">
        <v>7</v>
      </c>
      <c r="M18" s="24" t="s">
        <v>27</v>
      </c>
      <c r="N18" s="33" t="s">
        <v>92</v>
      </c>
      <c r="O18" s="25" t="s">
        <v>209</v>
      </c>
    </row>
    <row r="19" spans="1:15" ht="40.5" x14ac:dyDescent="0.2">
      <c r="A19" s="51">
        <v>21</v>
      </c>
      <c r="B19" s="52" t="s">
        <v>122</v>
      </c>
      <c r="C19" s="19">
        <v>4777750.03</v>
      </c>
      <c r="D19" s="19">
        <v>1196530.22</v>
      </c>
      <c r="E19" s="20">
        <v>0</v>
      </c>
      <c r="F19" s="20">
        <v>0</v>
      </c>
      <c r="G19" s="20">
        <f t="shared" si="0"/>
        <v>1196530.22</v>
      </c>
      <c r="H19" s="21">
        <v>0</v>
      </c>
      <c r="I19" s="22">
        <f t="shared" si="1"/>
        <v>0</v>
      </c>
      <c r="J19" s="23">
        <v>3295</v>
      </c>
      <c r="K19" s="71" t="s">
        <v>34</v>
      </c>
      <c r="L19" s="23">
        <v>740</v>
      </c>
      <c r="M19" s="24" t="s">
        <v>27</v>
      </c>
      <c r="N19" s="33" t="s">
        <v>92</v>
      </c>
      <c r="O19" s="23" t="s">
        <v>207</v>
      </c>
    </row>
    <row r="20" spans="1:15" ht="17.25" thickBot="1" x14ac:dyDescent="0.25">
      <c r="A20" s="51"/>
      <c r="B20" s="52"/>
      <c r="C20" s="19"/>
      <c r="D20" s="19"/>
      <c r="E20" s="20"/>
      <c r="F20" s="20"/>
      <c r="G20" s="20"/>
      <c r="H20" s="21"/>
      <c r="I20" s="22"/>
      <c r="J20" s="23"/>
      <c r="K20" s="23"/>
      <c r="L20" s="23"/>
      <c r="M20" s="24"/>
      <c r="N20" s="33"/>
      <c r="O20" s="61"/>
    </row>
    <row r="21" spans="1:15" ht="16.5" thickBot="1" x14ac:dyDescent="0.25">
      <c r="A21" s="96"/>
      <c r="B21" s="97" t="s">
        <v>33</v>
      </c>
      <c r="C21" s="98">
        <f>SUM(C13:C20)</f>
        <v>6975709.7200000007</v>
      </c>
      <c r="D21" s="98">
        <f t="shared" ref="D21:G21" si="2">SUM(D13:D20)</f>
        <v>1746020.14</v>
      </c>
      <c r="E21" s="98">
        <f t="shared" si="2"/>
        <v>0</v>
      </c>
      <c r="F21" s="98">
        <f t="shared" si="2"/>
        <v>0</v>
      </c>
      <c r="G21" s="98">
        <f t="shared" si="2"/>
        <v>1746020.14</v>
      </c>
      <c r="H21" s="21"/>
      <c r="I21" s="22"/>
      <c r="J21" s="23"/>
      <c r="K21" s="23"/>
      <c r="L21" s="23"/>
      <c r="M21" s="24"/>
      <c r="N21" s="24"/>
      <c r="O21" s="49"/>
    </row>
    <row r="22" spans="1:15" ht="13.5" x14ac:dyDescent="0.2">
      <c r="A22" s="31"/>
      <c r="B22" s="32"/>
      <c r="C22" s="37"/>
      <c r="D22" s="37"/>
      <c r="E22" s="38"/>
      <c r="F22" s="23"/>
      <c r="G22" s="23"/>
      <c r="H22" s="21"/>
      <c r="I22" s="22"/>
      <c r="J22" s="23"/>
      <c r="K22" s="23"/>
      <c r="L22" s="23"/>
      <c r="M22" s="24"/>
      <c r="N22" s="24"/>
      <c r="O22" s="49"/>
    </row>
    <row r="23" spans="1:15" ht="13.5" x14ac:dyDescent="0.2">
      <c r="A23" s="31"/>
      <c r="B23" s="32"/>
      <c r="C23" s="37"/>
      <c r="D23" s="37"/>
      <c r="E23" s="38"/>
      <c r="F23" s="23"/>
      <c r="G23" s="23"/>
      <c r="H23" s="21"/>
      <c r="I23" s="22"/>
      <c r="J23" s="23"/>
      <c r="K23" s="23"/>
      <c r="L23" s="23"/>
      <c r="M23" s="24"/>
      <c r="N23" s="24"/>
      <c r="O23" s="49"/>
    </row>
    <row r="24" spans="1:15" ht="13.5" x14ac:dyDescent="0.2">
      <c r="A24" s="31"/>
      <c r="B24" s="32"/>
      <c r="C24" s="37"/>
      <c r="D24" s="37"/>
      <c r="E24" s="38"/>
      <c r="F24" s="23"/>
      <c r="G24" s="23"/>
      <c r="H24" s="21"/>
      <c r="I24" s="22"/>
      <c r="J24" s="23"/>
      <c r="K24" s="23"/>
      <c r="L24" s="23"/>
      <c r="M24" s="24"/>
      <c r="N24" s="24"/>
      <c r="O24" s="49"/>
    </row>
    <row r="25" spans="1:15" ht="14.25" thickBot="1" x14ac:dyDescent="0.25">
      <c r="A25" s="31"/>
      <c r="B25" s="32"/>
      <c r="C25" s="37"/>
      <c r="D25" s="37"/>
      <c r="E25" s="38"/>
      <c r="F25" s="23"/>
      <c r="G25" s="23"/>
      <c r="H25" s="35"/>
      <c r="I25" s="36"/>
      <c r="J25" s="34"/>
      <c r="K25" s="34"/>
      <c r="L25" s="34"/>
      <c r="M25" s="39"/>
      <c r="N25" s="39"/>
      <c r="O25" s="50"/>
    </row>
    <row r="26" spans="1:15" ht="16.5" thickBot="1" x14ac:dyDescent="0.25">
      <c r="A26" s="91"/>
      <c r="B26" s="92" t="s">
        <v>23</v>
      </c>
      <c r="C26" s="93">
        <f>(C21)</f>
        <v>6975709.7200000007</v>
      </c>
      <c r="D26" s="93">
        <f t="shared" ref="D26:G26" si="3">(D21)</f>
        <v>1746020.14</v>
      </c>
      <c r="E26" s="93">
        <f t="shared" si="3"/>
        <v>0</v>
      </c>
      <c r="F26" s="93">
        <f t="shared" si="3"/>
        <v>0</v>
      </c>
      <c r="G26" s="93">
        <f t="shared" si="3"/>
        <v>1746020.14</v>
      </c>
      <c r="H26" s="42"/>
      <c r="I26" s="42"/>
      <c r="J26" s="43"/>
      <c r="K26" s="44"/>
      <c r="L26" s="45"/>
      <c r="M26" s="46"/>
      <c r="N26" s="46"/>
      <c r="O26" s="46"/>
    </row>
    <row r="28" spans="1:15" ht="13.5" x14ac:dyDescent="0.25">
      <c r="A28" s="78" t="s">
        <v>236</v>
      </c>
      <c r="B28" s="78"/>
      <c r="C28" s="78"/>
      <c r="D28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opLeftCell="A13" zoomScale="115" zoomScaleNormal="115" workbookViewId="0">
      <selection activeCell="A20" sqref="A20:G20"/>
    </sheetView>
  </sheetViews>
  <sheetFormatPr baseColWidth="10" defaultColWidth="11.42578125" defaultRowHeight="12.75" x14ac:dyDescent="0.2"/>
  <cols>
    <col min="1" max="1" width="11.7109375" style="2" customWidth="1"/>
    <col min="2" max="2" width="37.85546875" style="2" customWidth="1"/>
    <col min="3" max="3" width="14.5703125" style="2" customWidth="1"/>
    <col min="4" max="4" width="14.28515625" style="2" customWidth="1"/>
    <col min="5" max="5" width="13.42578125" style="2" customWidth="1"/>
    <col min="6" max="6" width="13.5703125" style="2" customWidth="1"/>
    <col min="7" max="7" width="13.85546875" style="2" customWidth="1"/>
    <col min="8" max="11" width="8.5703125" style="2" customWidth="1"/>
    <col min="12" max="12" width="9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71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30</v>
      </c>
      <c r="C12" s="19"/>
      <c r="D12" s="19"/>
      <c r="E12" s="20"/>
      <c r="F12" s="20"/>
      <c r="G12" s="20"/>
      <c r="H12" s="30"/>
      <c r="I12" s="22"/>
      <c r="J12" s="23"/>
      <c r="K12" s="23"/>
      <c r="L12" s="23"/>
      <c r="M12" s="24"/>
      <c r="N12" s="24"/>
      <c r="O12" s="25"/>
    </row>
    <row r="13" spans="1:15" ht="40.5" x14ac:dyDescent="0.2">
      <c r="A13" s="51">
        <v>9</v>
      </c>
      <c r="B13" s="52" t="s">
        <v>110</v>
      </c>
      <c r="C13" s="19">
        <v>258320.55</v>
      </c>
      <c r="D13" s="19">
        <v>258320.55</v>
      </c>
      <c r="E13" s="20">
        <v>0</v>
      </c>
      <c r="F13" s="20">
        <v>0</v>
      </c>
      <c r="G13" s="20">
        <f t="shared" ref="G13:G19" si="0">(D13-F13)</f>
        <v>258320.55</v>
      </c>
      <c r="H13" s="21">
        <v>0</v>
      </c>
      <c r="I13" s="22">
        <f t="shared" ref="I13:I19" si="1">(E13*100%)/D13</f>
        <v>0</v>
      </c>
      <c r="J13" s="23">
        <v>362</v>
      </c>
      <c r="K13" s="71" t="s">
        <v>34</v>
      </c>
      <c r="L13" s="23">
        <v>83</v>
      </c>
      <c r="M13" s="24" t="s">
        <v>27</v>
      </c>
      <c r="N13" s="33" t="s">
        <v>92</v>
      </c>
      <c r="O13" s="25" t="s">
        <v>209</v>
      </c>
    </row>
    <row r="14" spans="1:15" ht="40.5" x14ac:dyDescent="0.2">
      <c r="A14" s="51">
        <v>10</v>
      </c>
      <c r="B14" s="52" t="s">
        <v>111</v>
      </c>
      <c r="C14" s="19">
        <v>163675.44</v>
      </c>
      <c r="D14" s="19">
        <v>163675.44</v>
      </c>
      <c r="E14" s="20">
        <v>0</v>
      </c>
      <c r="F14" s="20">
        <v>0</v>
      </c>
      <c r="G14" s="20">
        <f t="shared" si="0"/>
        <v>163675.44</v>
      </c>
      <c r="H14" s="21">
        <v>0</v>
      </c>
      <c r="I14" s="22">
        <f t="shared" si="1"/>
        <v>0</v>
      </c>
      <c r="J14" s="23">
        <v>200</v>
      </c>
      <c r="K14" s="71" t="s">
        <v>34</v>
      </c>
      <c r="L14" s="23">
        <v>90</v>
      </c>
      <c r="M14" s="24" t="s">
        <v>27</v>
      </c>
      <c r="N14" s="33" t="s">
        <v>92</v>
      </c>
      <c r="O14" s="25" t="s">
        <v>209</v>
      </c>
    </row>
    <row r="15" spans="1:15" ht="40.5" x14ac:dyDescent="0.2">
      <c r="A15" s="51">
        <v>11</v>
      </c>
      <c r="B15" s="52" t="s">
        <v>112</v>
      </c>
      <c r="C15" s="19">
        <v>78807.12</v>
      </c>
      <c r="D15" s="19">
        <v>78807.12</v>
      </c>
      <c r="E15" s="20">
        <v>0</v>
      </c>
      <c r="F15" s="20">
        <v>0</v>
      </c>
      <c r="G15" s="20">
        <f t="shared" si="0"/>
        <v>78807.12</v>
      </c>
      <c r="H15" s="21">
        <v>0</v>
      </c>
      <c r="I15" s="22">
        <f t="shared" si="1"/>
        <v>0</v>
      </c>
      <c r="J15" s="23">
        <v>102</v>
      </c>
      <c r="K15" s="71" t="s">
        <v>34</v>
      </c>
      <c r="L15" s="23">
        <v>45</v>
      </c>
      <c r="M15" s="24" t="s">
        <v>27</v>
      </c>
      <c r="N15" s="33" t="s">
        <v>92</v>
      </c>
      <c r="O15" s="25" t="s">
        <v>209</v>
      </c>
    </row>
    <row r="16" spans="1:15" ht="40.5" x14ac:dyDescent="0.2">
      <c r="A16" s="51">
        <v>12</v>
      </c>
      <c r="B16" s="52" t="s">
        <v>113</v>
      </c>
      <c r="C16" s="19">
        <v>364222.1</v>
      </c>
      <c r="D16" s="19">
        <v>364222.1</v>
      </c>
      <c r="E16" s="20">
        <v>0</v>
      </c>
      <c r="F16" s="20">
        <v>0</v>
      </c>
      <c r="G16" s="20">
        <f t="shared" si="0"/>
        <v>364222.1</v>
      </c>
      <c r="H16" s="21">
        <v>0</v>
      </c>
      <c r="I16" s="22">
        <f t="shared" si="1"/>
        <v>0</v>
      </c>
      <c r="J16" s="23">
        <v>173</v>
      </c>
      <c r="K16" s="71" t="s">
        <v>34</v>
      </c>
      <c r="L16" s="23">
        <v>46</v>
      </c>
      <c r="M16" s="24" t="s">
        <v>27</v>
      </c>
      <c r="N16" s="33" t="s">
        <v>92</v>
      </c>
      <c r="O16" s="25" t="s">
        <v>209</v>
      </c>
    </row>
    <row r="17" spans="1:15" ht="27" x14ac:dyDescent="0.2">
      <c r="A17" s="51">
        <v>13</v>
      </c>
      <c r="B17" s="52" t="s">
        <v>114</v>
      </c>
      <c r="C17" s="19">
        <v>2990641.63</v>
      </c>
      <c r="D17" s="19">
        <v>450000</v>
      </c>
      <c r="E17" s="20">
        <v>0</v>
      </c>
      <c r="F17" s="20">
        <v>0</v>
      </c>
      <c r="G17" s="20">
        <f t="shared" si="0"/>
        <v>450000</v>
      </c>
      <c r="H17" s="21">
        <v>0</v>
      </c>
      <c r="I17" s="22">
        <f t="shared" si="1"/>
        <v>0</v>
      </c>
      <c r="J17" s="23">
        <v>10049.89</v>
      </c>
      <c r="K17" s="71" t="s">
        <v>34</v>
      </c>
      <c r="L17" s="23">
        <v>1941</v>
      </c>
      <c r="M17" s="24" t="s">
        <v>27</v>
      </c>
      <c r="N17" s="33" t="s">
        <v>92</v>
      </c>
      <c r="O17" s="23" t="s">
        <v>207</v>
      </c>
    </row>
    <row r="18" spans="1:15" ht="27" x14ac:dyDescent="0.2">
      <c r="A18" s="51">
        <v>14</v>
      </c>
      <c r="B18" s="52" t="s">
        <v>115</v>
      </c>
      <c r="C18" s="19">
        <v>6266971.0899999999</v>
      </c>
      <c r="D18" s="77">
        <v>433844.29</v>
      </c>
      <c r="E18" s="20">
        <v>0</v>
      </c>
      <c r="F18" s="20">
        <v>0</v>
      </c>
      <c r="G18" s="20">
        <f t="shared" si="0"/>
        <v>433844.29</v>
      </c>
      <c r="H18" s="21">
        <v>0</v>
      </c>
      <c r="I18" s="22">
        <f t="shared" si="1"/>
        <v>0</v>
      </c>
      <c r="J18" s="23">
        <v>3532.33</v>
      </c>
      <c r="K18" s="71" t="s">
        <v>34</v>
      </c>
      <c r="L18" s="23">
        <v>1656</v>
      </c>
      <c r="M18" s="24" t="s">
        <v>27</v>
      </c>
      <c r="N18" s="33" t="s">
        <v>92</v>
      </c>
      <c r="O18" s="23" t="s">
        <v>207</v>
      </c>
    </row>
    <row r="19" spans="1:15" ht="41.25" thickBot="1" x14ac:dyDescent="0.25">
      <c r="A19" s="51" t="s">
        <v>231</v>
      </c>
      <c r="B19" s="52" t="s">
        <v>232</v>
      </c>
      <c r="C19" s="19">
        <v>0</v>
      </c>
      <c r="D19" s="77">
        <v>784826.77</v>
      </c>
      <c r="E19" s="20">
        <v>235448.03</v>
      </c>
      <c r="F19" s="20">
        <v>235448.03</v>
      </c>
      <c r="G19" s="20">
        <f t="shared" si="0"/>
        <v>549378.74</v>
      </c>
      <c r="H19" s="21">
        <v>0.5</v>
      </c>
      <c r="I19" s="22">
        <f t="shared" si="1"/>
        <v>0.29999999872583344</v>
      </c>
      <c r="J19" s="23">
        <v>2731.56</v>
      </c>
      <c r="K19" s="23" t="s">
        <v>34</v>
      </c>
      <c r="L19" s="23">
        <v>250</v>
      </c>
      <c r="M19" s="24" t="s">
        <v>27</v>
      </c>
      <c r="N19" s="33" t="s">
        <v>92</v>
      </c>
      <c r="O19" s="25" t="s">
        <v>209</v>
      </c>
    </row>
    <row r="20" spans="1:15" ht="16.5" thickBot="1" x14ac:dyDescent="0.25">
      <c r="A20" s="96"/>
      <c r="B20" s="97" t="s">
        <v>31</v>
      </c>
      <c r="C20" s="98">
        <f>SUM(C13:C19)</f>
        <v>10122637.93</v>
      </c>
      <c r="D20" s="98">
        <f t="shared" ref="D20:G20" si="2">SUM(D13:D19)</f>
        <v>2533696.27</v>
      </c>
      <c r="E20" s="98">
        <f t="shared" si="2"/>
        <v>235448.03</v>
      </c>
      <c r="F20" s="98">
        <f t="shared" si="2"/>
        <v>235448.03</v>
      </c>
      <c r="G20" s="98">
        <f t="shared" si="2"/>
        <v>2298248.2400000002</v>
      </c>
      <c r="H20" s="21"/>
      <c r="I20" s="22"/>
      <c r="J20" s="23"/>
      <c r="K20" s="23"/>
      <c r="L20" s="23"/>
      <c r="M20" s="24"/>
      <c r="N20" s="24"/>
      <c r="O20" s="25"/>
    </row>
    <row r="21" spans="1:15" ht="16.5" x14ac:dyDescent="0.2">
      <c r="A21" s="26"/>
      <c r="B21" s="47"/>
      <c r="C21" s="19"/>
      <c r="D21" s="19"/>
      <c r="E21" s="20"/>
      <c r="F21" s="20"/>
      <c r="G21" s="20"/>
      <c r="H21" s="21"/>
      <c r="I21" s="22"/>
      <c r="J21" s="23"/>
      <c r="K21" s="23"/>
      <c r="L21" s="23"/>
      <c r="M21" s="24"/>
      <c r="N21" s="24"/>
      <c r="O21" s="25"/>
    </row>
    <row r="22" spans="1:15" ht="13.5" x14ac:dyDescent="0.2">
      <c r="A22" s="31"/>
      <c r="B22" s="32"/>
      <c r="C22" s="37"/>
      <c r="D22" s="37"/>
      <c r="E22" s="38"/>
      <c r="F22" s="23"/>
      <c r="G22" s="23"/>
      <c r="H22" s="21"/>
      <c r="I22" s="22"/>
      <c r="J22" s="23"/>
      <c r="K22" s="23"/>
      <c r="L22" s="23"/>
      <c r="M22" s="24"/>
      <c r="N22" s="24"/>
      <c r="O22" s="49"/>
    </row>
    <row r="23" spans="1:15" ht="13.5" x14ac:dyDescent="0.2">
      <c r="A23" s="31"/>
      <c r="B23" s="32"/>
      <c r="C23" s="37"/>
      <c r="D23" s="37"/>
      <c r="E23" s="38"/>
      <c r="F23" s="23"/>
      <c r="G23" s="23"/>
      <c r="H23" s="21"/>
      <c r="I23" s="22"/>
      <c r="J23" s="23"/>
      <c r="K23" s="23"/>
      <c r="L23" s="23"/>
      <c r="M23" s="24"/>
      <c r="N23" s="24"/>
      <c r="O23" s="49"/>
    </row>
    <row r="24" spans="1:15" ht="14.25" thickBot="1" x14ac:dyDescent="0.25">
      <c r="A24" s="31"/>
      <c r="B24" s="32"/>
      <c r="C24" s="37"/>
      <c r="D24" s="37"/>
      <c r="E24" s="38"/>
      <c r="F24" s="23"/>
      <c r="G24" s="23"/>
      <c r="H24" s="35"/>
      <c r="I24" s="36"/>
      <c r="J24" s="34"/>
      <c r="K24" s="34"/>
      <c r="L24" s="34"/>
      <c r="M24" s="39"/>
      <c r="N24" s="39"/>
      <c r="O24" s="50"/>
    </row>
    <row r="25" spans="1:15" ht="16.5" thickBot="1" x14ac:dyDescent="0.25">
      <c r="A25" s="91"/>
      <c r="B25" s="92" t="s">
        <v>23</v>
      </c>
      <c r="C25" s="93">
        <f>(C20)</f>
        <v>10122637.93</v>
      </c>
      <c r="D25" s="93">
        <f t="shared" ref="D25:G25" si="3">(D20)</f>
        <v>2533696.27</v>
      </c>
      <c r="E25" s="93">
        <f t="shared" si="3"/>
        <v>235448.03</v>
      </c>
      <c r="F25" s="93">
        <f t="shared" si="3"/>
        <v>235448.03</v>
      </c>
      <c r="G25" s="93">
        <f t="shared" si="3"/>
        <v>2298248.2400000002</v>
      </c>
      <c r="H25" s="42"/>
      <c r="I25" s="42"/>
      <c r="J25" s="43"/>
      <c r="K25" s="44"/>
      <c r="L25" s="45"/>
      <c r="M25" s="46"/>
      <c r="N25" s="46"/>
      <c r="O25" s="46"/>
    </row>
    <row r="27" spans="1:15" ht="13.5" x14ac:dyDescent="0.25">
      <c r="A27" s="78" t="s">
        <v>236</v>
      </c>
      <c r="B27" s="78"/>
      <c r="C27" s="78"/>
      <c r="D27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opLeftCell="A2" zoomScale="115" zoomScaleNormal="115" workbookViewId="0">
      <selection activeCell="A15" sqref="A15:G15"/>
    </sheetView>
  </sheetViews>
  <sheetFormatPr baseColWidth="10" defaultColWidth="11.42578125" defaultRowHeight="12.75" x14ac:dyDescent="0.2"/>
  <cols>
    <col min="1" max="1" width="11.7109375" style="2" customWidth="1"/>
    <col min="2" max="2" width="34" style="2" customWidth="1"/>
    <col min="3" max="3" width="15.7109375" style="2" customWidth="1"/>
    <col min="4" max="4" width="17.140625" style="2" customWidth="1"/>
    <col min="5" max="5" width="13" style="2" customWidth="1"/>
    <col min="6" max="6" width="13.140625" style="2" customWidth="1"/>
    <col min="7" max="7" width="13.570312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70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7.25" thickBot="1" x14ac:dyDescent="0.25">
      <c r="A12" s="94"/>
      <c r="B12" s="95" t="s">
        <v>53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24"/>
      <c r="O12" s="25"/>
    </row>
    <row r="13" spans="1:15" ht="16.5" x14ac:dyDescent="0.2">
      <c r="A13" s="51">
        <v>16</v>
      </c>
      <c r="B13" s="52" t="s">
        <v>28</v>
      </c>
      <c r="C13" s="19">
        <v>500000</v>
      </c>
      <c r="D13" s="19">
        <v>125150</v>
      </c>
      <c r="E13" s="20">
        <v>0</v>
      </c>
      <c r="F13" s="20">
        <v>0</v>
      </c>
      <c r="G13" s="20">
        <f t="shared" ref="G13" si="0">(D13-F13)</f>
        <v>125150</v>
      </c>
      <c r="H13" s="21">
        <v>0</v>
      </c>
      <c r="I13" s="22">
        <f t="shared" ref="I13" si="1">(E13*100%)/D13</f>
        <v>0</v>
      </c>
      <c r="J13" s="23" t="s">
        <v>109</v>
      </c>
      <c r="K13" s="71" t="s">
        <v>108</v>
      </c>
      <c r="L13" s="23">
        <v>1</v>
      </c>
      <c r="M13" s="24" t="s">
        <v>90</v>
      </c>
      <c r="N13" s="33" t="s">
        <v>93</v>
      </c>
      <c r="O13" s="25" t="s">
        <v>209</v>
      </c>
    </row>
    <row r="14" spans="1:15" ht="17.25" thickBot="1" x14ac:dyDescent="0.25">
      <c r="A14" s="31"/>
      <c r="B14" s="32"/>
      <c r="C14" s="19"/>
      <c r="D14" s="19"/>
      <c r="E14" s="20"/>
      <c r="F14" s="20"/>
      <c r="G14" s="20"/>
      <c r="H14" s="21"/>
      <c r="I14" s="22"/>
      <c r="J14" s="23"/>
      <c r="K14" s="23"/>
      <c r="L14" s="23"/>
      <c r="M14" s="24"/>
      <c r="N14" s="24"/>
      <c r="O14" s="25"/>
    </row>
    <row r="15" spans="1:15" ht="16.5" thickBot="1" x14ac:dyDescent="0.25">
      <c r="A15" s="96"/>
      <c r="B15" s="97" t="s">
        <v>107</v>
      </c>
      <c r="C15" s="98">
        <f>SUM(C13:C14)</f>
        <v>500000</v>
      </c>
      <c r="D15" s="98">
        <f t="shared" ref="D15:G15" si="2">SUM(D13:D14)</f>
        <v>125150</v>
      </c>
      <c r="E15" s="98">
        <f t="shared" si="2"/>
        <v>0</v>
      </c>
      <c r="F15" s="98">
        <f t="shared" si="2"/>
        <v>0</v>
      </c>
      <c r="G15" s="98">
        <f t="shared" si="2"/>
        <v>125150</v>
      </c>
      <c r="H15" s="30"/>
      <c r="I15" s="22"/>
      <c r="J15" s="23"/>
      <c r="K15" s="23"/>
      <c r="L15" s="23"/>
      <c r="M15" s="24"/>
      <c r="N15" s="24"/>
      <c r="O15" s="25"/>
    </row>
    <row r="16" spans="1:15" ht="16.5" x14ac:dyDescent="0.2">
      <c r="A16" s="51"/>
      <c r="B16" s="52"/>
      <c r="C16" s="19"/>
      <c r="D16" s="51"/>
      <c r="E16" s="20"/>
      <c r="F16" s="20"/>
      <c r="G16" s="20"/>
      <c r="H16" s="21"/>
      <c r="I16" s="22"/>
      <c r="J16" s="51"/>
      <c r="K16" s="23"/>
      <c r="L16" s="23"/>
      <c r="M16" s="24"/>
      <c r="N16" s="33"/>
      <c r="O16" s="51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500000</v>
      </c>
      <c r="D20" s="93">
        <f t="shared" ref="D20:G20" si="3">(D15)</f>
        <v>125150</v>
      </c>
      <c r="E20" s="93">
        <f t="shared" si="3"/>
        <v>0</v>
      </c>
      <c r="F20" s="93">
        <f t="shared" si="3"/>
        <v>0</v>
      </c>
      <c r="G20" s="93">
        <f t="shared" si="3"/>
        <v>125150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10" zoomScale="115" zoomScaleNormal="115" workbookViewId="0">
      <selection activeCell="B24" sqref="B23:B24"/>
    </sheetView>
  </sheetViews>
  <sheetFormatPr baseColWidth="10" defaultColWidth="11.42578125" defaultRowHeight="12.75" x14ac:dyDescent="0.2"/>
  <cols>
    <col min="1" max="1" width="9" style="2" customWidth="1"/>
    <col min="2" max="2" width="39.140625" style="2" customWidth="1"/>
    <col min="3" max="3" width="15.5703125" style="2" customWidth="1"/>
    <col min="4" max="4" width="14.42578125" style="2" customWidth="1"/>
    <col min="5" max="5" width="13.140625" style="2" customWidth="1"/>
    <col min="6" max="6" width="13.28515625" style="2" customWidth="1"/>
    <col min="7" max="7" width="13.7109375" style="2" customWidth="1"/>
    <col min="8" max="12" width="8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229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192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24"/>
      <c r="O12" s="49"/>
    </row>
    <row r="13" spans="1:15" ht="27" x14ac:dyDescent="0.2">
      <c r="A13" s="48">
        <v>25</v>
      </c>
      <c r="B13" s="52" t="s">
        <v>193</v>
      </c>
      <c r="C13" s="19">
        <v>654845.21</v>
      </c>
      <c r="D13" s="62">
        <v>163711.29999999999</v>
      </c>
      <c r="E13" s="20">
        <v>0</v>
      </c>
      <c r="F13" s="19">
        <v>0</v>
      </c>
      <c r="G13" s="20">
        <f t="shared" ref="G13:G15" si="0">(D13-F13)</f>
        <v>163711.29999999999</v>
      </c>
      <c r="H13" s="21">
        <v>0</v>
      </c>
      <c r="I13" s="22">
        <f t="shared" ref="I13:I15" si="1">(E13*100%)/D13</f>
        <v>0</v>
      </c>
      <c r="J13" s="23" t="s">
        <v>109</v>
      </c>
      <c r="K13" s="23" t="s">
        <v>196</v>
      </c>
      <c r="L13" s="23">
        <v>1</v>
      </c>
      <c r="M13" s="33" t="s">
        <v>198</v>
      </c>
      <c r="N13" s="33" t="s">
        <v>92</v>
      </c>
      <c r="O13" s="23" t="s">
        <v>209</v>
      </c>
    </row>
    <row r="14" spans="1:15" ht="40.5" x14ac:dyDescent="0.2">
      <c r="A14" s="48">
        <v>26</v>
      </c>
      <c r="B14" s="52" t="s">
        <v>194</v>
      </c>
      <c r="C14" s="19">
        <v>84194.38</v>
      </c>
      <c r="D14" s="19">
        <v>21048.6</v>
      </c>
      <c r="E14" s="20">
        <v>0</v>
      </c>
      <c r="F14" s="19">
        <v>0</v>
      </c>
      <c r="G14" s="20">
        <f t="shared" si="0"/>
        <v>21048.6</v>
      </c>
      <c r="H14" s="21">
        <v>0</v>
      </c>
      <c r="I14" s="22">
        <f t="shared" si="1"/>
        <v>0</v>
      </c>
      <c r="J14" s="23" t="s">
        <v>109</v>
      </c>
      <c r="K14" s="23" t="s">
        <v>196</v>
      </c>
      <c r="L14" s="23">
        <v>1</v>
      </c>
      <c r="M14" s="33" t="s">
        <v>198</v>
      </c>
      <c r="N14" s="33" t="s">
        <v>92</v>
      </c>
      <c r="O14" s="23" t="s">
        <v>209</v>
      </c>
    </row>
    <row r="15" spans="1:15" ht="27" x14ac:dyDescent="0.2">
      <c r="A15" s="48">
        <v>27</v>
      </c>
      <c r="B15" s="52" t="s">
        <v>195</v>
      </c>
      <c r="C15" s="19">
        <v>664200.15</v>
      </c>
      <c r="D15" s="19">
        <v>142111.01</v>
      </c>
      <c r="E15" s="20">
        <v>0</v>
      </c>
      <c r="F15" s="19">
        <v>0</v>
      </c>
      <c r="G15" s="20">
        <f t="shared" si="0"/>
        <v>142111.01</v>
      </c>
      <c r="H15" s="21">
        <v>0</v>
      </c>
      <c r="I15" s="22">
        <f t="shared" si="1"/>
        <v>0</v>
      </c>
      <c r="J15" s="23" t="s">
        <v>109</v>
      </c>
      <c r="K15" s="23" t="s">
        <v>197</v>
      </c>
      <c r="L15" s="23">
        <v>1</v>
      </c>
      <c r="M15" s="33" t="s">
        <v>198</v>
      </c>
      <c r="N15" s="33" t="s">
        <v>92</v>
      </c>
      <c r="O15" s="23" t="s">
        <v>209</v>
      </c>
    </row>
    <row r="16" spans="1:15" ht="17.25" thickBot="1" x14ac:dyDescent="0.25">
      <c r="A16" s="31"/>
      <c r="B16" s="52"/>
      <c r="C16" s="19"/>
      <c r="D16" s="62"/>
      <c r="E16" s="20"/>
      <c r="F16" s="20"/>
      <c r="G16" s="20"/>
      <c r="H16" s="21"/>
      <c r="I16" s="22"/>
      <c r="J16" s="23"/>
      <c r="K16" s="23"/>
      <c r="L16" s="23"/>
      <c r="M16" s="24"/>
      <c r="N16" s="33"/>
      <c r="O16" s="25"/>
    </row>
    <row r="17" spans="1:15" ht="16.5" thickBot="1" x14ac:dyDescent="0.25">
      <c r="A17" s="96"/>
      <c r="B17" s="97" t="s">
        <v>191</v>
      </c>
      <c r="C17" s="98">
        <f>SUM(C13:C16)</f>
        <v>1403239.74</v>
      </c>
      <c r="D17" s="98">
        <f t="shared" ref="D17:G17" si="2">SUM(D13:D16)</f>
        <v>326870.91000000003</v>
      </c>
      <c r="E17" s="98">
        <f t="shared" si="2"/>
        <v>0</v>
      </c>
      <c r="F17" s="98">
        <f t="shared" si="2"/>
        <v>0</v>
      </c>
      <c r="G17" s="98">
        <f t="shared" si="2"/>
        <v>326870.91000000003</v>
      </c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4.25" thickBot="1" x14ac:dyDescent="0.25">
      <c r="A20" s="31"/>
      <c r="B20" s="32"/>
      <c r="C20" s="37"/>
      <c r="D20" s="37"/>
      <c r="E20" s="38"/>
      <c r="F20" s="23"/>
      <c r="G20" s="23"/>
      <c r="H20" s="35"/>
      <c r="I20" s="36"/>
      <c r="J20" s="34"/>
      <c r="K20" s="34"/>
      <c r="L20" s="34"/>
      <c r="M20" s="39"/>
      <c r="N20" s="39"/>
      <c r="O20" s="50"/>
    </row>
    <row r="21" spans="1:15" ht="16.5" thickBot="1" x14ac:dyDescent="0.25">
      <c r="A21" s="91"/>
      <c r="B21" s="92" t="s">
        <v>23</v>
      </c>
      <c r="C21" s="93">
        <f>(C17)</f>
        <v>1403239.74</v>
      </c>
      <c r="D21" s="93">
        <f t="shared" ref="D21:G21" si="3">(D17)</f>
        <v>326870.91000000003</v>
      </c>
      <c r="E21" s="93">
        <f t="shared" si="3"/>
        <v>0</v>
      </c>
      <c r="F21" s="93">
        <f t="shared" si="3"/>
        <v>0</v>
      </c>
      <c r="G21" s="93">
        <f t="shared" si="3"/>
        <v>326870.91000000003</v>
      </c>
      <c r="H21" s="42"/>
      <c r="I21" s="42"/>
      <c r="J21" s="43"/>
      <c r="K21" s="44"/>
      <c r="L21" s="45"/>
      <c r="M21" s="46"/>
      <c r="N21" s="46"/>
      <c r="O21" s="46"/>
    </row>
    <row r="23" spans="1:15" ht="13.5" x14ac:dyDescent="0.25">
      <c r="A23" s="78" t="s">
        <v>236</v>
      </c>
      <c r="B23" s="78"/>
      <c r="C23" s="78"/>
      <c r="D23" s="78"/>
      <c r="E23" s="100"/>
      <c r="F23" s="101"/>
      <c r="G23" s="101"/>
      <c r="H23" s="102"/>
      <c r="I23" s="103"/>
      <c r="J23" s="101"/>
      <c r="K23" s="101"/>
      <c r="L23" s="101"/>
      <c r="M23" s="104"/>
      <c r="N23" s="104"/>
      <c r="O23" s="105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opLeftCell="A5" zoomScale="115" zoomScaleNormal="115" workbookViewId="0">
      <selection activeCell="A15" sqref="A15:G15"/>
    </sheetView>
  </sheetViews>
  <sheetFormatPr baseColWidth="10" defaultColWidth="11.42578125" defaultRowHeight="12.75" x14ac:dyDescent="0.2"/>
  <cols>
    <col min="1" max="1" width="11.7109375" style="2" customWidth="1"/>
    <col min="2" max="2" width="33.42578125" style="2" customWidth="1"/>
    <col min="3" max="3" width="15.7109375" style="2" customWidth="1"/>
    <col min="4" max="4" width="14.140625" style="2" customWidth="1"/>
    <col min="5" max="5" width="12.7109375" style="2" customWidth="1"/>
    <col min="6" max="7" width="13.4257812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216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104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33"/>
      <c r="O12" s="25"/>
    </row>
    <row r="13" spans="1:15" ht="27" x14ac:dyDescent="0.2">
      <c r="A13" s="51">
        <v>1</v>
      </c>
      <c r="B13" s="52" t="s">
        <v>103</v>
      </c>
      <c r="C13" s="19">
        <v>1645696.04</v>
      </c>
      <c r="D13" s="19">
        <v>411425</v>
      </c>
      <c r="E13" s="20">
        <v>0</v>
      </c>
      <c r="F13" s="20">
        <v>0</v>
      </c>
      <c r="G13" s="20">
        <f t="shared" ref="G13" si="0">(D13-F13)</f>
        <v>411425</v>
      </c>
      <c r="H13" s="21">
        <v>0</v>
      </c>
      <c r="I13" s="22">
        <f t="shared" ref="I13" si="1">(E13*100%)/D13</f>
        <v>0</v>
      </c>
      <c r="J13" s="51">
        <v>2700</v>
      </c>
      <c r="K13" s="23" t="s">
        <v>38</v>
      </c>
      <c r="L13" s="23">
        <v>300</v>
      </c>
      <c r="M13" s="24" t="s">
        <v>105</v>
      </c>
      <c r="N13" s="33" t="s">
        <v>106</v>
      </c>
      <c r="O13" s="51" t="s">
        <v>211</v>
      </c>
    </row>
    <row r="14" spans="1:15" ht="17.25" thickBot="1" x14ac:dyDescent="0.25">
      <c r="A14" s="51"/>
      <c r="B14" s="52"/>
      <c r="C14" s="19"/>
      <c r="D14" s="62"/>
      <c r="E14" s="20"/>
      <c r="F14" s="20"/>
      <c r="G14" s="20"/>
      <c r="H14" s="21"/>
      <c r="I14" s="22"/>
      <c r="J14" s="23"/>
      <c r="K14" s="23"/>
      <c r="L14" s="23"/>
      <c r="M14" s="24"/>
      <c r="N14" s="33"/>
      <c r="O14" s="25"/>
    </row>
    <row r="15" spans="1:15" ht="16.5" thickBot="1" x14ac:dyDescent="0.25">
      <c r="A15" s="96"/>
      <c r="B15" s="97" t="s">
        <v>102</v>
      </c>
      <c r="C15" s="98">
        <f>SUM(C12:C14)</f>
        <v>1645696.04</v>
      </c>
      <c r="D15" s="98">
        <f t="shared" ref="D15:G15" si="2">SUM(D12:D14)</f>
        <v>411425</v>
      </c>
      <c r="E15" s="98">
        <f t="shared" si="2"/>
        <v>0</v>
      </c>
      <c r="F15" s="98">
        <f t="shared" si="2"/>
        <v>0</v>
      </c>
      <c r="G15" s="98">
        <f t="shared" si="2"/>
        <v>411425</v>
      </c>
      <c r="H15" s="21"/>
      <c r="I15" s="22"/>
      <c r="J15" s="23"/>
      <c r="K15" s="23"/>
      <c r="L15" s="23"/>
      <c r="M15" s="24"/>
      <c r="N15" s="33"/>
      <c r="O15" s="25"/>
    </row>
    <row r="16" spans="1:15" ht="16.5" x14ac:dyDescent="0.2">
      <c r="A16" s="51"/>
      <c r="B16" s="52"/>
      <c r="C16" s="19"/>
      <c r="D16" s="62"/>
      <c r="E16" s="20"/>
      <c r="F16" s="20"/>
      <c r="G16" s="20"/>
      <c r="H16" s="21"/>
      <c r="I16" s="22"/>
      <c r="J16" s="23"/>
      <c r="K16" s="23"/>
      <c r="L16" s="23"/>
      <c r="M16" s="24"/>
      <c r="N16" s="33"/>
      <c r="O16" s="25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1645696.04</v>
      </c>
      <c r="D20" s="93">
        <f t="shared" ref="D20:G20" si="3">(D15)</f>
        <v>411425</v>
      </c>
      <c r="E20" s="93">
        <f t="shared" si="3"/>
        <v>0</v>
      </c>
      <c r="F20" s="93">
        <f t="shared" si="3"/>
        <v>0</v>
      </c>
      <c r="G20" s="93">
        <f t="shared" si="3"/>
        <v>411425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7" zoomScale="115" zoomScaleNormal="115" workbookViewId="0">
      <selection activeCell="A16" sqref="A16:G16"/>
    </sheetView>
  </sheetViews>
  <sheetFormatPr baseColWidth="10" defaultColWidth="11.42578125" defaultRowHeight="12.75" x14ac:dyDescent="0.2"/>
  <cols>
    <col min="1" max="1" width="9.85546875" style="2" customWidth="1"/>
    <col min="2" max="2" width="36.28515625" style="2" customWidth="1"/>
    <col min="3" max="4" width="15.42578125" style="2" customWidth="1"/>
    <col min="5" max="6" width="13.42578125" style="2" customWidth="1"/>
    <col min="7" max="7" width="15.8554687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215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76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33"/>
      <c r="O12" s="25"/>
    </row>
    <row r="13" spans="1:15" ht="57.75" customHeight="1" x14ac:dyDescent="0.2">
      <c r="A13" s="51" t="s">
        <v>205</v>
      </c>
      <c r="B13" s="52" t="s">
        <v>77</v>
      </c>
      <c r="C13" s="19">
        <v>4350000</v>
      </c>
      <c r="D13" s="19">
        <v>1089372.72</v>
      </c>
      <c r="E13" s="20">
        <v>130971.82</v>
      </c>
      <c r="F13" s="20">
        <v>130971.82</v>
      </c>
      <c r="G13" s="20">
        <f t="shared" ref="G13" si="0">(D13-F13)</f>
        <v>958400.89999999991</v>
      </c>
      <c r="H13" s="21">
        <v>0.04</v>
      </c>
      <c r="I13" s="22">
        <f t="shared" ref="I13:I14" si="1">(E13*100%)/D13</f>
        <v>0.12022682190903404</v>
      </c>
      <c r="J13" s="51" t="s">
        <v>45</v>
      </c>
      <c r="K13" s="23" t="s">
        <v>46</v>
      </c>
      <c r="L13" s="23">
        <v>1</v>
      </c>
      <c r="M13" s="24" t="s">
        <v>90</v>
      </c>
      <c r="N13" s="33" t="s">
        <v>93</v>
      </c>
      <c r="O13" s="51" t="s">
        <v>208</v>
      </c>
    </row>
    <row r="14" spans="1:15" ht="54" x14ac:dyDescent="0.2">
      <c r="A14" s="51" t="s">
        <v>29</v>
      </c>
      <c r="B14" s="52" t="s">
        <v>101</v>
      </c>
      <c r="C14" s="19">
        <v>250000</v>
      </c>
      <c r="D14" s="19">
        <v>62500</v>
      </c>
      <c r="E14" s="20">
        <v>125454</v>
      </c>
      <c r="F14" s="20">
        <v>125454</v>
      </c>
      <c r="G14" s="20">
        <f>(D14-F14)</f>
        <v>-62954</v>
      </c>
      <c r="H14" s="21">
        <v>0.5</v>
      </c>
      <c r="I14" s="22">
        <f t="shared" si="1"/>
        <v>2.0072640000000002</v>
      </c>
      <c r="J14" s="51" t="s">
        <v>45</v>
      </c>
      <c r="K14" s="23" t="s">
        <v>46</v>
      </c>
      <c r="L14" s="23">
        <v>1</v>
      </c>
      <c r="M14" s="24" t="s">
        <v>90</v>
      </c>
      <c r="N14" s="33" t="s">
        <v>93</v>
      </c>
      <c r="O14" s="51" t="s">
        <v>208</v>
      </c>
    </row>
    <row r="15" spans="1:15" ht="17.25" thickBot="1" x14ac:dyDescent="0.25">
      <c r="A15" s="51"/>
      <c r="B15" s="52"/>
      <c r="C15" s="19"/>
      <c r="D15" s="62"/>
      <c r="E15" s="20"/>
      <c r="F15" s="20"/>
      <c r="G15" s="20"/>
      <c r="H15" s="21"/>
      <c r="I15" s="22"/>
      <c r="J15" s="23"/>
      <c r="K15" s="23"/>
      <c r="L15" s="23"/>
      <c r="M15" s="24"/>
      <c r="N15" s="33"/>
      <c r="O15" s="25"/>
    </row>
    <row r="16" spans="1:15" ht="16.5" thickBot="1" x14ac:dyDescent="0.25">
      <c r="A16" s="96"/>
      <c r="B16" s="97" t="s">
        <v>100</v>
      </c>
      <c r="C16" s="98">
        <f>SUM(C12:C15)</f>
        <v>4600000</v>
      </c>
      <c r="D16" s="98">
        <f>SUM(D12:D15)</f>
        <v>1151872.72</v>
      </c>
      <c r="E16" s="98">
        <f>SUM(E12:E15)</f>
        <v>256425.82</v>
      </c>
      <c r="F16" s="98">
        <f>SUM(F12:F15)</f>
        <v>256425.82</v>
      </c>
      <c r="G16" s="98">
        <f>SUM(G12:G15)</f>
        <v>895446.89999999991</v>
      </c>
      <c r="H16" s="21"/>
      <c r="I16" s="22"/>
      <c r="J16" s="23"/>
      <c r="K16" s="23"/>
      <c r="L16" s="23"/>
      <c r="M16" s="24"/>
      <c r="N16" s="33"/>
      <c r="O16" s="25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4.25" thickBot="1" x14ac:dyDescent="0.25">
      <c r="A20" s="31"/>
      <c r="B20" s="32"/>
      <c r="C20" s="37"/>
      <c r="D20" s="37"/>
      <c r="E20" s="38"/>
      <c r="F20" s="23"/>
      <c r="G20" s="23"/>
      <c r="H20" s="35"/>
      <c r="I20" s="36"/>
      <c r="J20" s="34"/>
      <c r="K20" s="34"/>
      <c r="L20" s="34"/>
      <c r="M20" s="39"/>
      <c r="N20" s="39"/>
      <c r="O20" s="50"/>
    </row>
    <row r="21" spans="1:15" ht="16.5" thickBot="1" x14ac:dyDescent="0.25">
      <c r="A21" s="91"/>
      <c r="B21" s="92" t="s">
        <v>23</v>
      </c>
      <c r="C21" s="93">
        <f>(C16)</f>
        <v>4600000</v>
      </c>
      <c r="D21" s="93">
        <f t="shared" ref="D21:G21" si="2">(D16)</f>
        <v>1151872.72</v>
      </c>
      <c r="E21" s="93">
        <f t="shared" si="2"/>
        <v>256425.82</v>
      </c>
      <c r="F21" s="93">
        <f t="shared" si="2"/>
        <v>256425.82</v>
      </c>
      <c r="G21" s="93">
        <f t="shared" si="2"/>
        <v>895446.89999999991</v>
      </c>
      <c r="H21" s="42"/>
      <c r="I21" s="42"/>
      <c r="J21" s="43"/>
      <c r="K21" s="44"/>
      <c r="L21" s="45"/>
      <c r="M21" s="46"/>
      <c r="N21" s="46"/>
      <c r="O21" s="46"/>
    </row>
    <row r="23" spans="1:15" ht="13.5" x14ac:dyDescent="0.25">
      <c r="A23" s="78" t="s">
        <v>236</v>
      </c>
      <c r="B23" s="78"/>
      <c r="C23" s="78"/>
      <c r="D23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4" zoomScale="115" zoomScaleNormal="115" workbookViewId="0">
      <selection activeCell="A16" sqref="A16:G16"/>
    </sheetView>
  </sheetViews>
  <sheetFormatPr baseColWidth="10" defaultColWidth="11.42578125" defaultRowHeight="12.75" x14ac:dyDescent="0.2"/>
  <cols>
    <col min="1" max="1" width="11.7109375" style="2" customWidth="1"/>
    <col min="2" max="2" width="36.5703125" style="2" customWidth="1"/>
    <col min="3" max="3" width="15.42578125" style="2" customWidth="1"/>
    <col min="4" max="4" width="15" style="2" customWidth="1"/>
    <col min="5" max="5" width="12.5703125" style="2" customWidth="1"/>
    <col min="6" max="6" width="13.42578125" style="2" customWidth="1"/>
    <col min="7" max="7" width="13.14062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214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7.25" thickBot="1" x14ac:dyDescent="0.25">
      <c r="A12" s="94"/>
      <c r="B12" s="95" t="s">
        <v>97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33"/>
      <c r="O12" s="25"/>
    </row>
    <row r="13" spans="1:15" ht="40.5" x14ac:dyDescent="0.2">
      <c r="A13" s="51">
        <v>4</v>
      </c>
      <c r="B13" s="52" t="s">
        <v>98</v>
      </c>
      <c r="C13" s="19">
        <v>124750.06</v>
      </c>
      <c r="D13" s="19">
        <v>31251.94</v>
      </c>
      <c r="E13" s="20">
        <v>0</v>
      </c>
      <c r="F13" s="20">
        <v>0</v>
      </c>
      <c r="G13" s="20">
        <f t="shared" ref="G13:G14" si="0">(D13-F13)</f>
        <v>31251.94</v>
      </c>
      <c r="H13" s="21">
        <v>0</v>
      </c>
      <c r="I13" s="22">
        <f t="shared" ref="I13:I14" si="1">(E13*100%)/D13</f>
        <v>0</v>
      </c>
      <c r="J13" s="51">
        <v>99.800000000000011</v>
      </c>
      <c r="K13" s="23" t="s">
        <v>34</v>
      </c>
      <c r="L13" s="23">
        <v>300</v>
      </c>
      <c r="M13" s="24" t="s">
        <v>27</v>
      </c>
      <c r="N13" s="33" t="s">
        <v>93</v>
      </c>
      <c r="O13" s="51" t="s">
        <v>210</v>
      </c>
    </row>
    <row r="14" spans="1:15" ht="27" x14ac:dyDescent="0.2">
      <c r="A14" s="51">
        <v>5</v>
      </c>
      <c r="B14" s="52" t="s">
        <v>99</v>
      </c>
      <c r="C14" s="19">
        <v>90000</v>
      </c>
      <c r="D14" s="19">
        <v>22500</v>
      </c>
      <c r="E14" s="20">
        <v>0</v>
      </c>
      <c r="F14" s="20">
        <v>0</v>
      </c>
      <c r="G14" s="20">
        <f t="shared" si="0"/>
        <v>22500</v>
      </c>
      <c r="H14" s="21">
        <v>0</v>
      </c>
      <c r="I14" s="22">
        <f t="shared" si="1"/>
        <v>0</v>
      </c>
      <c r="J14" s="51">
        <v>90</v>
      </c>
      <c r="K14" s="23" t="s">
        <v>34</v>
      </c>
      <c r="L14" s="23">
        <v>150</v>
      </c>
      <c r="M14" s="24" t="s">
        <v>27</v>
      </c>
      <c r="N14" s="33" t="s">
        <v>93</v>
      </c>
      <c r="O14" s="51" t="s">
        <v>210</v>
      </c>
    </row>
    <row r="15" spans="1:15" ht="17.25" thickBot="1" x14ac:dyDescent="0.25">
      <c r="A15" s="51"/>
      <c r="B15" s="52"/>
      <c r="C15" s="19"/>
      <c r="D15" s="62"/>
      <c r="E15" s="20"/>
      <c r="F15" s="20"/>
      <c r="G15" s="20"/>
      <c r="H15" s="21"/>
      <c r="I15" s="22"/>
      <c r="J15" s="23"/>
      <c r="K15" s="23"/>
      <c r="L15" s="23"/>
      <c r="M15" s="24"/>
      <c r="N15" s="33"/>
      <c r="O15" s="25"/>
    </row>
    <row r="16" spans="1:15" ht="16.5" thickBot="1" x14ac:dyDescent="0.25">
      <c r="A16" s="96"/>
      <c r="B16" s="97" t="s">
        <v>96</v>
      </c>
      <c r="C16" s="98">
        <f>SUM(C12:C15)</f>
        <v>214750.06</v>
      </c>
      <c r="D16" s="98">
        <f t="shared" ref="D16:G16" si="2">SUM(D12:D15)</f>
        <v>53751.94</v>
      </c>
      <c r="E16" s="98">
        <f t="shared" si="2"/>
        <v>0</v>
      </c>
      <c r="F16" s="98">
        <f t="shared" si="2"/>
        <v>0</v>
      </c>
      <c r="G16" s="98">
        <f t="shared" si="2"/>
        <v>53751.94</v>
      </c>
      <c r="H16" s="21"/>
      <c r="I16" s="22"/>
      <c r="J16" s="23"/>
      <c r="K16" s="23"/>
      <c r="L16" s="23"/>
      <c r="M16" s="24"/>
      <c r="N16" s="33"/>
      <c r="O16" s="25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4.25" thickBot="1" x14ac:dyDescent="0.25">
      <c r="A20" s="31"/>
      <c r="B20" s="32"/>
      <c r="C20" s="37"/>
      <c r="D20" s="37"/>
      <c r="E20" s="38"/>
      <c r="F20" s="23"/>
      <c r="G20" s="23"/>
      <c r="H20" s="35"/>
      <c r="I20" s="36"/>
      <c r="J20" s="34"/>
      <c r="K20" s="34"/>
      <c r="L20" s="34"/>
      <c r="M20" s="39"/>
      <c r="N20" s="39"/>
      <c r="O20" s="50"/>
    </row>
    <row r="21" spans="1:15" ht="16.5" thickBot="1" x14ac:dyDescent="0.25">
      <c r="A21" s="91"/>
      <c r="B21" s="92" t="s">
        <v>23</v>
      </c>
      <c r="C21" s="93">
        <f>(C16)</f>
        <v>214750.06</v>
      </c>
      <c r="D21" s="93">
        <f t="shared" ref="D21:G21" si="3">(D16)</f>
        <v>53751.94</v>
      </c>
      <c r="E21" s="93">
        <f t="shared" si="3"/>
        <v>0</v>
      </c>
      <c r="F21" s="93">
        <f t="shared" si="3"/>
        <v>0</v>
      </c>
      <c r="G21" s="93">
        <f t="shared" si="3"/>
        <v>53751.94</v>
      </c>
      <c r="H21" s="42"/>
      <c r="I21" s="42"/>
      <c r="J21" s="43"/>
      <c r="K21" s="44"/>
      <c r="L21" s="45"/>
      <c r="M21" s="46"/>
      <c r="N21" s="46"/>
      <c r="O21" s="46"/>
    </row>
    <row r="23" spans="1:15" ht="13.5" x14ac:dyDescent="0.25">
      <c r="A23" s="78" t="s">
        <v>236</v>
      </c>
      <c r="B23" s="78"/>
      <c r="C23" s="78"/>
      <c r="D23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3" zoomScale="115" zoomScaleNormal="115" workbookViewId="0">
      <selection activeCell="F23" sqref="F23"/>
    </sheetView>
  </sheetViews>
  <sheetFormatPr baseColWidth="10" defaultColWidth="11.42578125" defaultRowHeight="12.75" x14ac:dyDescent="0.2"/>
  <cols>
    <col min="1" max="1" width="11.7109375" style="2" customWidth="1"/>
    <col min="2" max="2" width="35.140625" style="2" customWidth="1"/>
    <col min="3" max="3" width="16" style="2" customWidth="1"/>
    <col min="4" max="4" width="14.140625" style="2" customWidth="1"/>
    <col min="5" max="5" width="12.7109375" style="2" customWidth="1"/>
    <col min="6" max="6" width="13.7109375" style="2" customWidth="1"/>
    <col min="7" max="7" width="13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69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7.25" thickBot="1" x14ac:dyDescent="0.25">
      <c r="A12" s="94"/>
      <c r="B12" s="95" t="s">
        <v>51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33"/>
      <c r="O12" s="25"/>
    </row>
    <row r="13" spans="1:15" ht="16.5" x14ac:dyDescent="0.2">
      <c r="A13" s="51">
        <v>23</v>
      </c>
      <c r="B13" s="52" t="s">
        <v>94</v>
      </c>
      <c r="C13" s="19">
        <v>187098.62</v>
      </c>
      <c r="D13" s="19">
        <v>46830.78</v>
      </c>
      <c r="E13" s="20">
        <v>0</v>
      </c>
      <c r="F13" s="20">
        <v>0</v>
      </c>
      <c r="G13" s="20">
        <f t="shared" ref="G13:G14" si="0">(D13-F13)</f>
        <v>46830.78</v>
      </c>
      <c r="H13" s="21">
        <v>0</v>
      </c>
      <c r="I13" s="22">
        <f t="shared" ref="I13:I14" si="1">(E13*100%)/D13</f>
        <v>0</v>
      </c>
      <c r="J13" s="23">
        <v>1</v>
      </c>
      <c r="K13" s="23" t="s">
        <v>89</v>
      </c>
      <c r="L13" s="23">
        <v>1</v>
      </c>
      <c r="M13" s="23" t="s">
        <v>90</v>
      </c>
      <c r="N13" s="33" t="s">
        <v>92</v>
      </c>
      <c r="O13" s="25" t="s">
        <v>209</v>
      </c>
    </row>
    <row r="14" spans="1:15" ht="27" x14ac:dyDescent="0.2">
      <c r="A14" s="51">
        <v>24</v>
      </c>
      <c r="B14" s="52" t="s">
        <v>95</v>
      </c>
      <c r="C14" s="19">
        <v>187098.62</v>
      </c>
      <c r="D14" s="19">
        <v>46830.79</v>
      </c>
      <c r="E14" s="20">
        <v>0</v>
      </c>
      <c r="F14" s="20">
        <v>0</v>
      </c>
      <c r="G14" s="20">
        <f t="shared" si="0"/>
        <v>46830.79</v>
      </c>
      <c r="H14" s="21">
        <v>0</v>
      </c>
      <c r="I14" s="22">
        <f t="shared" si="1"/>
        <v>0</v>
      </c>
      <c r="J14" s="23">
        <v>1</v>
      </c>
      <c r="K14" s="23" t="s">
        <v>89</v>
      </c>
      <c r="L14" s="23">
        <v>1</v>
      </c>
      <c r="M14" s="23" t="s">
        <v>90</v>
      </c>
      <c r="N14" s="33" t="s">
        <v>92</v>
      </c>
      <c r="O14" s="25" t="s">
        <v>209</v>
      </c>
    </row>
    <row r="15" spans="1:15" ht="17.25" thickBot="1" x14ac:dyDescent="0.25">
      <c r="A15" s="51"/>
      <c r="B15" s="52"/>
      <c r="C15" s="55"/>
      <c r="D15" s="99"/>
      <c r="E15" s="56"/>
      <c r="F15" s="56"/>
      <c r="G15" s="56"/>
      <c r="H15" s="21"/>
      <c r="I15" s="22"/>
      <c r="J15" s="23"/>
      <c r="K15" s="23"/>
      <c r="L15" s="23"/>
      <c r="M15" s="24"/>
      <c r="N15" s="33"/>
      <c r="O15" s="25"/>
    </row>
    <row r="16" spans="1:15" ht="16.5" thickBot="1" x14ac:dyDescent="0.25">
      <c r="A16" s="96"/>
      <c r="B16" s="97" t="s">
        <v>52</v>
      </c>
      <c r="C16" s="98">
        <f>SUM(C12:C15)</f>
        <v>374197.24</v>
      </c>
      <c r="D16" s="98">
        <f t="shared" ref="D16:G16" si="2">SUM(D12:D15)</f>
        <v>93661.57</v>
      </c>
      <c r="E16" s="98">
        <f t="shared" si="2"/>
        <v>0</v>
      </c>
      <c r="F16" s="98">
        <f t="shared" si="2"/>
        <v>0</v>
      </c>
      <c r="G16" s="98">
        <f t="shared" si="2"/>
        <v>93661.57</v>
      </c>
      <c r="H16" s="21"/>
      <c r="I16" s="22"/>
      <c r="J16" s="23"/>
      <c r="K16" s="23"/>
      <c r="L16" s="23"/>
      <c r="M16" s="24"/>
      <c r="N16" s="33"/>
      <c r="O16" s="25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4.25" thickBot="1" x14ac:dyDescent="0.25">
      <c r="A20" s="31"/>
      <c r="B20" s="32"/>
      <c r="C20" s="37"/>
      <c r="D20" s="37"/>
      <c r="E20" s="38"/>
      <c r="F20" s="23"/>
      <c r="G20" s="23"/>
      <c r="H20" s="35"/>
      <c r="I20" s="36"/>
      <c r="J20" s="34"/>
      <c r="K20" s="34"/>
      <c r="L20" s="34"/>
      <c r="M20" s="39"/>
      <c r="N20" s="39"/>
      <c r="O20" s="50"/>
    </row>
    <row r="21" spans="1:15" ht="16.5" thickBot="1" x14ac:dyDescent="0.25">
      <c r="A21" s="91"/>
      <c r="B21" s="92" t="s">
        <v>23</v>
      </c>
      <c r="C21" s="93">
        <f>(C16)</f>
        <v>374197.24</v>
      </c>
      <c r="D21" s="93">
        <f t="shared" ref="D21:G21" si="3">(D16)</f>
        <v>93661.57</v>
      </c>
      <c r="E21" s="93">
        <f t="shared" si="3"/>
        <v>0</v>
      </c>
      <c r="F21" s="93">
        <f t="shared" si="3"/>
        <v>0</v>
      </c>
      <c r="G21" s="93">
        <f t="shared" si="3"/>
        <v>93661.57</v>
      </c>
      <c r="H21" s="42"/>
      <c r="I21" s="42"/>
      <c r="J21" s="43"/>
      <c r="K21" s="44"/>
      <c r="L21" s="45"/>
      <c r="M21" s="46"/>
      <c r="N21" s="46"/>
      <c r="O21" s="46"/>
    </row>
    <row r="23" spans="1:15" ht="13.5" x14ac:dyDescent="0.25">
      <c r="A23" s="78" t="s">
        <v>236</v>
      </c>
      <c r="B23" s="78"/>
      <c r="C23" s="78"/>
      <c r="D23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opLeftCell="A2" zoomScale="115" zoomScaleNormal="115" workbookViewId="0">
      <selection activeCell="E23" sqref="E23"/>
    </sheetView>
  </sheetViews>
  <sheetFormatPr baseColWidth="10" defaultColWidth="11.42578125" defaultRowHeight="12.75" x14ac:dyDescent="0.2"/>
  <cols>
    <col min="1" max="1" width="11.7109375" style="2" customWidth="1"/>
    <col min="2" max="2" width="35.42578125" style="2" customWidth="1"/>
    <col min="3" max="3" width="15.42578125" style="2" customWidth="1"/>
    <col min="4" max="4" width="13.85546875" style="2" customWidth="1"/>
    <col min="5" max="5" width="12.85546875" style="2" customWidth="1"/>
    <col min="6" max="6" width="12.5703125" style="2" customWidth="1"/>
    <col min="7" max="7" width="13.710937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68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7.25" thickBot="1" x14ac:dyDescent="0.25">
      <c r="A12" s="94"/>
      <c r="B12" s="95" t="s">
        <v>48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24"/>
      <c r="O12" s="25"/>
    </row>
    <row r="13" spans="1:15" ht="43.5" customHeight="1" x14ac:dyDescent="0.2">
      <c r="A13" s="51">
        <v>1</v>
      </c>
      <c r="B13" s="52" t="s">
        <v>203</v>
      </c>
      <c r="C13" s="19">
        <v>12</v>
      </c>
      <c r="D13" s="19">
        <v>3</v>
      </c>
      <c r="E13" s="20">
        <v>0</v>
      </c>
      <c r="F13" s="20">
        <v>0</v>
      </c>
      <c r="G13" s="20">
        <f t="shared" ref="G13" si="0">(D13-F13)</f>
        <v>3</v>
      </c>
      <c r="H13" s="21">
        <v>0</v>
      </c>
      <c r="I13" s="22">
        <f t="shared" ref="I13" si="1">(E13*100%)/D13</f>
        <v>0</v>
      </c>
      <c r="J13" s="23">
        <v>1</v>
      </c>
      <c r="K13" s="23" t="s">
        <v>47</v>
      </c>
      <c r="L13" s="23">
        <v>1</v>
      </c>
      <c r="M13" s="23" t="s">
        <v>90</v>
      </c>
      <c r="N13" s="33" t="s">
        <v>49</v>
      </c>
      <c r="O13" s="25" t="s">
        <v>207</v>
      </c>
    </row>
    <row r="14" spans="1:15" ht="17.25" thickBot="1" x14ac:dyDescent="0.25">
      <c r="A14" s="31"/>
      <c r="B14" s="32"/>
      <c r="C14" s="19"/>
      <c r="D14" s="19"/>
      <c r="E14" s="20"/>
      <c r="F14" s="20"/>
      <c r="G14" s="20"/>
      <c r="H14" s="21"/>
      <c r="I14" s="22"/>
      <c r="J14" s="23"/>
      <c r="K14" s="23"/>
      <c r="L14" s="23"/>
      <c r="M14" s="24"/>
      <c r="N14" s="24"/>
      <c r="O14" s="25"/>
    </row>
    <row r="15" spans="1:15" ht="16.5" thickBot="1" x14ac:dyDescent="0.25">
      <c r="A15" s="96"/>
      <c r="B15" s="97" t="s">
        <v>50</v>
      </c>
      <c r="C15" s="98">
        <f>SUM(C12:C14)</f>
        <v>12</v>
      </c>
      <c r="D15" s="98">
        <f t="shared" ref="D15:G15" si="2">SUM(D12:D14)</f>
        <v>3</v>
      </c>
      <c r="E15" s="98">
        <f t="shared" si="2"/>
        <v>0</v>
      </c>
      <c r="F15" s="98">
        <f t="shared" si="2"/>
        <v>0</v>
      </c>
      <c r="G15" s="98">
        <f t="shared" si="2"/>
        <v>3</v>
      </c>
      <c r="H15" s="30"/>
      <c r="I15" s="22"/>
      <c r="J15" s="23"/>
      <c r="K15" s="23"/>
      <c r="L15" s="23"/>
      <c r="M15" s="24"/>
      <c r="N15" s="24"/>
      <c r="O15" s="25"/>
    </row>
    <row r="16" spans="1:15" ht="13.5" x14ac:dyDescent="0.2">
      <c r="A16" s="31"/>
      <c r="B16" s="32"/>
      <c r="C16" s="37"/>
      <c r="D16" s="37"/>
      <c r="E16" s="38"/>
      <c r="F16" s="23"/>
      <c r="G16" s="23"/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12</v>
      </c>
      <c r="D20" s="93">
        <f t="shared" ref="D20:G20" si="3">(D15)</f>
        <v>3</v>
      </c>
      <c r="E20" s="93">
        <f t="shared" si="3"/>
        <v>0</v>
      </c>
      <c r="F20" s="93">
        <f t="shared" si="3"/>
        <v>0</v>
      </c>
      <c r="G20" s="93">
        <f t="shared" si="3"/>
        <v>3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zoomScale="115" zoomScaleNormal="115" workbookViewId="0">
      <selection activeCell="D22" sqref="D22"/>
    </sheetView>
  </sheetViews>
  <sheetFormatPr baseColWidth="10" defaultColWidth="11.42578125" defaultRowHeight="12.75" x14ac:dyDescent="0.2"/>
  <cols>
    <col min="1" max="1" width="11.7109375" style="2" customWidth="1"/>
    <col min="2" max="2" width="31.42578125" style="2" customWidth="1"/>
    <col min="3" max="4" width="17.140625" style="2" customWidth="1"/>
    <col min="5" max="5" width="12.140625" style="2" customWidth="1"/>
    <col min="6" max="6" width="12.5703125" style="2" customWidth="1"/>
    <col min="7" max="7" width="15.8554687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213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86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24"/>
      <c r="O12" s="25"/>
    </row>
    <row r="13" spans="1:15" ht="27" x14ac:dyDescent="0.2">
      <c r="A13" s="51">
        <v>22</v>
      </c>
      <c r="B13" s="52" t="s">
        <v>88</v>
      </c>
      <c r="C13" s="19">
        <v>561295.92000000004</v>
      </c>
      <c r="D13" s="19">
        <v>0</v>
      </c>
      <c r="E13" s="20">
        <v>0</v>
      </c>
      <c r="F13" s="20">
        <v>0</v>
      </c>
      <c r="G13" s="20">
        <f t="shared" ref="G13" si="0">(D13-F13)</f>
        <v>0</v>
      </c>
      <c r="H13" s="21">
        <v>0</v>
      </c>
      <c r="I13" s="22">
        <v>0</v>
      </c>
      <c r="J13" s="23">
        <v>1</v>
      </c>
      <c r="K13" s="23" t="s">
        <v>89</v>
      </c>
      <c r="L13" s="23">
        <v>1</v>
      </c>
      <c r="M13" s="23" t="s">
        <v>90</v>
      </c>
      <c r="N13" s="33" t="s">
        <v>92</v>
      </c>
      <c r="O13" s="25" t="s">
        <v>209</v>
      </c>
    </row>
    <row r="14" spans="1:15" ht="17.25" thickBot="1" x14ac:dyDescent="0.25">
      <c r="A14" s="31"/>
      <c r="B14" s="32"/>
      <c r="C14" s="19"/>
      <c r="D14" s="19"/>
      <c r="E14" s="20"/>
      <c r="F14" s="20"/>
      <c r="G14" s="20"/>
      <c r="H14" s="21"/>
      <c r="I14" s="22"/>
      <c r="J14" s="23"/>
      <c r="K14" s="23"/>
      <c r="L14" s="23"/>
      <c r="M14" s="24"/>
      <c r="N14" s="24"/>
      <c r="O14" s="25"/>
    </row>
    <row r="15" spans="1:15" ht="16.5" thickBot="1" x14ac:dyDescent="0.25">
      <c r="A15" s="96"/>
      <c r="B15" s="97" t="s">
        <v>87</v>
      </c>
      <c r="C15" s="98">
        <f>SUM(C12:C14)</f>
        <v>561295.92000000004</v>
      </c>
      <c r="D15" s="98">
        <f t="shared" ref="D15:G15" si="1">SUM(D12:D14)</f>
        <v>0</v>
      </c>
      <c r="E15" s="98">
        <f t="shared" si="1"/>
        <v>0</v>
      </c>
      <c r="F15" s="98">
        <f t="shared" si="1"/>
        <v>0</v>
      </c>
      <c r="G15" s="98">
        <f t="shared" si="1"/>
        <v>0</v>
      </c>
      <c r="H15" s="30"/>
      <c r="I15" s="22"/>
      <c r="J15" s="23"/>
      <c r="K15" s="23"/>
      <c r="L15" s="23"/>
      <c r="M15" s="24"/>
      <c r="N15" s="24"/>
      <c r="O15" s="25"/>
    </row>
    <row r="16" spans="1:15" ht="13.5" x14ac:dyDescent="0.2">
      <c r="A16" s="31"/>
      <c r="B16" s="32"/>
      <c r="C16" s="37"/>
      <c r="D16" s="37"/>
      <c r="E16" s="38"/>
      <c r="F16" s="23"/>
      <c r="G16" s="23"/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561295.92000000004</v>
      </c>
      <c r="D20" s="93">
        <f t="shared" ref="D20:G20" si="2">(D15)</f>
        <v>0</v>
      </c>
      <c r="E20" s="93">
        <f t="shared" si="2"/>
        <v>0</v>
      </c>
      <c r="F20" s="93">
        <f t="shared" si="2"/>
        <v>0</v>
      </c>
      <c r="G20" s="93">
        <f t="shared" si="2"/>
        <v>0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7" zoomScale="115" zoomScaleNormal="115" workbookViewId="0">
      <selection activeCell="C26" sqref="C26"/>
    </sheetView>
  </sheetViews>
  <sheetFormatPr baseColWidth="10" defaultColWidth="11.42578125" defaultRowHeight="12.75" x14ac:dyDescent="0.2"/>
  <cols>
    <col min="1" max="1" width="11.7109375" style="2" customWidth="1"/>
    <col min="2" max="2" width="36.85546875" style="2" customWidth="1"/>
    <col min="3" max="3" width="15.5703125" style="2" customWidth="1"/>
    <col min="4" max="4" width="13.7109375" style="2" customWidth="1"/>
    <col min="5" max="5" width="11.42578125" style="2" customWidth="1"/>
    <col min="6" max="6" width="14.140625" style="2" customWidth="1"/>
    <col min="7" max="7" width="13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66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64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33"/>
      <c r="O12" s="25"/>
    </row>
    <row r="13" spans="1:15" ht="27" x14ac:dyDescent="0.2">
      <c r="A13" s="51" t="s">
        <v>204</v>
      </c>
      <c r="B13" s="52" t="s">
        <v>75</v>
      </c>
      <c r="C13" s="19">
        <v>200000</v>
      </c>
      <c r="D13" s="62">
        <v>428133.48</v>
      </c>
      <c r="E13" s="20">
        <v>53036.59</v>
      </c>
      <c r="F13" s="20">
        <v>53036.59</v>
      </c>
      <c r="G13" s="20">
        <f t="shared" ref="G13:G15" si="0">(D13-F13)</f>
        <v>375096.89</v>
      </c>
      <c r="H13" s="21">
        <v>7.0000000000000007E-2</v>
      </c>
      <c r="I13" s="22">
        <f t="shared" ref="I13:I14" si="1">(E13*100%)/D13</f>
        <v>0.12387863243024115</v>
      </c>
      <c r="J13" s="23">
        <v>5</v>
      </c>
      <c r="K13" s="23" t="s">
        <v>37</v>
      </c>
      <c r="L13" s="23">
        <v>1</v>
      </c>
      <c r="M13" s="23" t="s">
        <v>90</v>
      </c>
      <c r="N13" s="33" t="s">
        <v>93</v>
      </c>
      <c r="O13" s="25" t="s">
        <v>208</v>
      </c>
    </row>
    <row r="14" spans="1:15" ht="27" x14ac:dyDescent="0.2">
      <c r="A14" s="51">
        <v>9</v>
      </c>
      <c r="B14" s="52" t="s">
        <v>84</v>
      </c>
      <c r="C14" s="19">
        <v>150000</v>
      </c>
      <c r="D14" s="19">
        <v>65642.37</v>
      </c>
      <c r="E14" s="20">
        <v>0</v>
      </c>
      <c r="F14" s="20">
        <v>0</v>
      </c>
      <c r="G14" s="20">
        <f t="shared" si="0"/>
        <v>65642.37</v>
      </c>
      <c r="H14" s="21">
        <v>0</v>
      </c>
      <c r="I14" s="22">
        <f t="shared" si="1"/>
        <v>0</v>
      </c>
      <c r="J14" s="23">
        <v>5</v>
      </c>
      <c r="K14" s="23" t="s">
        <v>37</v>
      </c>
      <c r="L14" s="23">
        <v>1</v>
      </c>
      <c r="M14" s="23" t="s">
        <v>90</v>
      </c>
      <c r="N14" s="33" t="s">
        <v>93</v>
      </c>
      <c r="O14" s="25" t="s">
        <v>208</v>
      </c>
    </row>
    <row r="15" spans="1:15" ht="40.5" x14ac:dyDescent="0.2">
      <c r="A15" s="51">
        <v>10</v>
      </c>
      <c r="B15" s="52" t="s">
        <v>85</v>
      </c>
      <c r="C15" s="19">
        <v>150000</v>
      </c>
      <c r="D15" s="19">
        <v>0</v>
      </c>
      <c r="E15" s="20">
        <v>0</v>
      </c>
      <c r="F15" s="20">
        <v>0</v>
      </c>
      <c r="G15" s="20">
        <f t="shared" si="0"/>
        <v>0</v>
      </c>
      <c r="H15" s="21">
        <v>0</v>
      </c>
      <c r="I15" s="22">
        <v>0</v>
      </c>
      <c r="J15" s="23">
        <v>5</v>
      </c>
      <c r="K15" s="23" t="s">
        <v>91</v>
      </c>
      <c r="L15" s="23">
        <v>1</v>
      </c>
      <c r="M15" s="23" t="s">
        <v>90</v>
      </c>
      <c r="N15" s="33" t="s">
        <v>93</v>
      </c>
      <c r="O15" s="25" t="s">
        <v>208</v>
      </c>
    </row>
    <row r="16" spans="1:15" ht="17.25" thickBot="1" x14ac:dyDescent="0.25">
      <c r="A16" s="51"/>
      <c r="B16" s="52"/>
      <c r="C16" s="19"/>
      <c r="D16" s="19"/>
      <c r="E16" s="20"/>
      <c r="F16" s="20"/>
      <c r="G16" s="20"/>
      <c r="H16" s="21"/>
      <c r="I16" s="22"/>
      <c r="J16" s="23"/>
      <c r="K16" s="23"/>
      <c r="L16" s="23"/>
      <c r="M16" s="23"/>
      <c r="N16" s="33"/>
      <c r="O16" s="25"/>
    </row>
    <row r="17" spans="1:15" ht="16.5" thickBot="1" x14ac:dyDescent="0.25">
      <c r="A17" s="96"/>
      <c r="B17" s="97" t="s">
        <v>67</v>
      </c>
      <c r="C17" s="98">
        <f>SUM(C13:C16)</f>
        <v>500000</v>
      </c>
      <c r="D17" s="98">
        <f t="shared" ref="D17:G17" si="2">SUM(D13:D16)</f>
        <v>493775.85</v>
      </c>
      <c r="E17" s="98">
        <f t="shared" si="2"/>
        <v>53036.59</v>
      </c>
      <c r="F17" s="98">
        <f t="shared" si="2"/>
        <v>53036.59</v>
      </c>
      <c r="G17" s="98">
        <f t="shared" si="2"/>
        <v>440739.26</v>
      </c>
      <c r="H17" s="21"/>
      <c r="I17" s="22"/>
      <c r="J17" s="23"/>
      <c r="K17" s="23"/>
      <c r="L17" s="23"/>
      <c r="M17" s="24"/>
      <c r="N17" s="33"/>
      <c r="O17" s="25"/>
    </row>
    <row r="18" spans="1:15" ht="16.5" x14ac:dyDescent="0.2">
      <c r="A18" s="51"/>
      <c r="B18" s="52"/>
      <c r="C18" s="19"/>
      <c r="D18" s="19"/>
      <c r="E18" s="20"/>
      <c r="F18" s="20"/>
      <c r="G18" s="20"/>
      <c r="H18" s="21"/>
      <c r="I18" s="22"/>
      <c r="J18" s="23"/>
      <c r="K18" s="23"/>
      <c r="L18" s="23"/>
      <c r="M18" s="24"/>
      <c r="N18" s="33"/>
      <c r="O18" s="25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4.25" thickBot="1" x14ac:dyDescent="0.25">
      <c r="A20" s="31"/>
      <c r="B20" s="32"/>
      <c r="C20" s="37"/>
      <c r="D20" s="37"/>
      <c r="E20" s="38"/>
      <c r="F20" s="23"/>
      <c r="G20" s="23"/>
      <c r="H20" s="35"/>
      <c r="I20" s="36"/>
      <c r="J20" s="34"/>
      <c r="K20" s="34"/>
      <c r="L20" s="34"/>
      <c r="M20" s="39"/>
      <c r="N20" s="39"/>
      <c r="O20" s="50"/>
    </row>
    <row r="21" spans="1:15" ht="16.5" thickBot="1" x14ac:dyDescent="0.25">
      <c r="A21" s="91"/>
      <c r="B21" s="92" t="s">
        <v>23</v>
      </c>
      <c r="C21" s="93">
        <f>(C17)</f>
        <v>500000</v>
      </c>
      <c r="D21" s="93">
        <f t="shared" ref="D21:G21" si="3">(D17)</f>
        <v>493775.85</v>
      </c>
      <c r="E21" s="93">
        <f t="shared" si="3"/>
        <v>53036.59</v>
      </c>
      <c r="F21" s="93">
        <f t="shared" si="3"/>
        <v>53036.59</v>
      </c>
      <c r="G21" s="93">
        <f t="shared" si="3"/>
        <v>440739.26</v>
      </c>
      <c r="H21" s="42"/>
      <c r="I21" s="42"/>
      <c r="J21" s="43"/>
      <c r="K21" s="44"/>
      <c r="L21" s="45"/>
      <c r="M21" s="46"/>
      <c r="N21" s="46"/>
      <c r="O21" s="46"/>
    </row>
    <row r="23" spans="1:15" ht="13.5" x14ac:dyDescent="0.25">
      <c r="A23" s="78" t="s">
        <v>236</v>
      </c>
      <c r="B23" s="78"/>
      <c r="C23" s="78"/>
      <c r="D23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topLeftCell="A10" zoomScale="115" zoomScaleNormal="115" workbookViewId="0">
      <selection activeCell="A17" sqref="A17:G17"/>
    </sheetView>
  </sheetViews>
  <sheetFormatPr baseColWidth="10" defaultColWidth="11.42578125" defaultRowHeight="12.75" x14ac:dyDescent="0.2"/>
  <cols>
    <col min="1" max="1" width="11.7109375" style="2" customWidth="1"/>
    <col min="2" max="2" width="39.140625" style="2" customWidth="1"/>
    <col min="3" max="3" width="15" style="2" customWidth="1"/>
    <col min="4" max="4" width="14.7109375" style="2" customWidth="1"/>
    <col min="5" max="5" width="13.42578125" style="2" customWidth="1"/>
    <col min="6" max="6" width="12.140625" style="2" customWidth="1"/>
    <col min="7" max="7" width="13.7109375" style="2" customWidth="1"/>
    <col min="8" max="11" width="8.5703125" style="2" customWidth="1"/>
    <col min="12" max="12" width="10.5703125" style="2" customWidth="1"/>
    <col min="13" max="13" width="10.7109375" style="2" customWidth="1"/>
    <col min="14" max="14" width="9.4257812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7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65</v>
      </c>
      <c r="G7" s="119"/>
      <c r="H7" s="119"/>
      <c r="I7" s="119"/>
      <c r="J7" s="119"/>
      <c r="K7" s="119"/>
      <c r="L7" s="119"/>
      <c r="M7" s="119"/>
      <c r="N7" s="68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7.25" thickBot="1" x14ac:dyDescent="0.25">
      <c r="A12" s="94"/>
      <c r="B12" s="95" t="s">
        <v>40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33"/>
      <c r="O12" s="25"/>
    </row>
    <row r="13" spans="1:15" ht="54" x14ac:dyDescent="0.2">
      <c r="A13" s="51">
        <v>3</v>
      </c>
      <c r="B13" s="52" t="s">
        <v>81</v>
      </c>
      <c r="C13" s="19">
        <v>4400000</v>
      </c>
      <c r="D13" s="19">
        <v>1102145</v>
      </c>
      <c r="E13" s="20">
        <v>0</v>
      </c>
      <c r="F13" s="20">
        <v>0</v>
      </c>
      <c r="G13" s="20">
        <f>(D13-F13)</f>
        <v>1102145</v>
      </c>
      <c r="H13" s="21">
        <v>0</v>
      </c>
      <c r="I13" s="22">
        <f>(E13*100%)/D13</f>
        <v>0</v>
      </c>
      <c r="J13" s="23">
        <v>40</v>
      </c>
      <c r="K13" s="23" t="s">
        <v>42</v>
      </c>
      <c r="L13" s="23">
        <v>164</v>
      </c>
      <c r="M13" s="24" t="s">
        <v>27</v>
      </c>
      <c r="N13" s="33" t="s">
        <v>92</v>
      </c>
      <c r="O13" s="25" t="s">
        <v>207</v>
      </c>
    </row>
    <row r="14" spans="1:15" ht="40.5" x14ac:dyDescent="0.2">
      <c r="A14" s="51">
        <v>4</v>
      </c>
      <c r="B14" s="52" t="s">
        <v>82</v>
      </c>
      <c r="C14" s="19">
        <v>4400000</v>
      </c>
      <c r="D14" s="19">
        <v>1102145</v>
      </c>
      <c r="E14" s="20">
        <v>0</v>
      </c>
      <c r="F14" s="20">
        <v>0</v>
      </c>
      <c r="G14" s="20">
        <f t="shared" ref="G14:G15" si="0">(D14-F14)</f>
        <v>1102145</v>
      </c>
      <c r="H14" s="21">
        <v>0</v>
      </c>
      <c r="I14" s="22">
        <f t="shared" ref="I14:I15" si="1">(E14*100%)/D14</f>
        <v>0</v>
      </c>
      <c r="J14" s="23">
        <v>40</v>
      </c>
      <c r="K14" s="23" t="s">
        <v>42</v>
      </c>
      <c r="L14" s="23">
        <v>164</v>
      </c>
      <c r="M14" s="24" t="s">
        <v>27</v>
      </c>
      <c r="N14" s="33" t="s">
        <v>92</v>
      </c>
      <c r="O14" s="25" t="s">
        <v>207</v>
      </c>
    </row>
    <row r="15" spans="1:15" ht="54" x14ac:dyDescent="0.2">
      <c r="A15" s="51">
        <v>5</v>
      </c>
      <c r="B15" s="52" t="s">
        <v>83</v>
      </c>
      <c r="C15" s="19">
        <v>5500000</v>
      </c>
      <c r="D15" s="19">
        <v>1375000</v>
      </c>
      <c r="E15" s="20">
        <v>0</v>
      </c>
      <c r="F15" s="20">
        <v>0</v>
      </c>
      <c r="G15" s="20">
        <f t="shared" si="0"/>
        <v>1375000</v>
      </c>
      <c r="H15" s="21">
        <v>0</v>
      </c>
      <c r="I15" s="22">
        <f t="shared" si="1"/>
        <v>0</v>
      </c>
      <c r="J15" s="23">
        <v>50</v>
      </c>
      <c r="K15" s="23" t="s">
        <v>42</v>
      </c>
      <c r="L15" s="23">
        <v>204.99999999999997</v>
      </c>
      <c r="M15" s="24" t="s">
        <v>27</v>
      </c>
      <c r="N15" s="33" t="s">
        <v>92</v>
      </c>
      <c r="O15" s="25" t="s">
        <v>207</v>
      </c>
    </row>
    <row r="16" spans="1:15" ht="17.25" thickBot="1" x14ac:dyDescent="0.25">
      <c r="A16" s="51"/>
      <c r="B16" s="52"/>
      <c r="C16" s="19"/>
      <c r="D16" s="19"/>
      <c r="E16" s="20"/>
      <c r="F16" s="20"/>
      <c r="G16" s="20"/>
      <c r="H16" s="21"/>
      <c r="I16" s="22"/>
      <c r="J16" s="23"/>
      <c r="K16" s="23"/>
      <c r="L16" s="23"/>
      <c r="M16" s="24"/>
      <c r="N16" s="33"/>
      <c r="O16" s="25"/>
    </row>
    <row r="17" spans="1:15" ht="16.5" thickBot="1" x14ac:dyDescent="0.25">
      <c r="A17" s="96"/>
      <c r="B17" s="97" t="s">
        <v>41</v>
      </c>
      <c r="C17" s="98">
        <f>SUM(C13:C16)</f>
        <v>14300000</v>
      </c>
      <c r="D17" s="98">
        <f t="shared" ref="D17:G17" si="2">SUM(D13:D16)</f>
        <v>3579290</v>
      </c>
      <c r="E17" s="98">
        <f t="shared" si="2"/>
        <v>0</v>
      </c>
      <c r="F17" s="98">
        <f t="shared" si="2"/>
        <v>0</v>
      </c>
      <c r="G17" s="98">
        <f t="shared" si="2"/>
        <v>3579290</v>
      </c>
      <c r="H17" s="21"/>
      <c r="I17" s="22"/>
      <c r="J17" s="23"/>
      <c r="K17" s="23"/>
      <c r="L17" s="23"/>
      <c r="M17" s="24"/>
      <c r="N17" s="33"/>
      <c r="O17" s="25"/>
    </row>
    <row r="18" spans="1:15" ht="16.5" x14ac:dyDescent="0.2">
      <c r="A18" s="51"/>
      <c r="B18" s="52"/>
      <c r="C18" s="19"/>
      <c r="D18" s="19"/>
      <c r="E18" s="20"/>
      <c r="F18" s="20"/>
      <c r="G18" s="20"/>
      <c r="H18" s="21"/>
      <c r="I18" s="22"/>
      <c r="J18" s="23"/>
      <c r="K18" s="23"/>
      <c r="L18" s="23"/>
      <c r="M18" s="24"/>
      <c r="N18" s="33"/>
      <c r="O18" s="25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3.5" x14ac:dyDescent="0.2">
      <c r="A20" s="31"/>
      <c r="B20" s="32"/>
      <c r="C20" s="37"/>
      <c r="D20" s="37"/>
      <c r="E20" s="38"/>
      <c r="F20" s="23"/>
      <c r="G20" s="23"/>
      <c r="H20" s="21"/>
      <c r="I20" s="22"/>
      <c r="J20" s="23"/>
      <c r="K20" s="23"/>
      <c r="L20" s="23"/>
      <c r="M20" s="24"/>
      <c r="N20" s="24"/>
      <c r="O20" s="49"/>
    </row>
    <row r="21" spans="1:15" ht="14.25" thickBot="1" x14ac:dyDescent="0.25">
      <c r="A21" s="31"/>
      <c r="B21" s="32"/>
      <c r="C21" s="37"/>
      <c r="D21" s="37"/>
      <c r="E21" s="38"/>
      <c r="F21" s="23"/>
      <c r="G21" s="23"/>
      <c r="H21" s="35"/>
      <c r="I21" s="36"/>
      <c r="J21" s="34"/>
      <c r="K21" s="34"/>
      <c r="L21" s="34"/>
      <c r="M21" s="39"/>
      <c r="N21" s="39"/>
      <c r="O21" s="50"/>
    </row>
    <row r="22" spans="1:15" ht="16.5" thickBot="1" x14ac:dyDescent="0.25">
      <c r="A22" s="91"/>
      <c r="B22" s="92" t="s">
        <v>23</v>
      </c>
      <c r="C22" s="93">
        <f>(C17)</f>
        <v>14300000</v>
      </c>
      <c r="D22" s="93">
        <f t="shared" ref="D22:G22" si="3">(D17)</f>
        <v>3579290</v>
      </c>
      <c r="E22" s="93">
        <f t="shared" si="3"/>
        <v>0</v>
      </c>
      <c r="F22" s="93">
        <f t="shared" si="3"/>
        <v>0</v>
      </c>
      <c r="G22" s="93">
        <f t="shared" si="3"/>
        <v>3579290</v>
      </c>
      <c r="H22" s="42"/>
      <c r="I22" s="42"/>
      <c r="J22" s="43"/>
      <c r="K22" s="44"/>
      <c r="L22" s="45"/>
      <c r="M22" s="46"/>
      <c r="N22" s="46"/>
      <c r="O22" s="46"/>
    </row>
    <row r="24" spans="1:15" ht="13.5" x14ac:dyDescent="0.25">
      <c r="A24" s="78" t="s">
        <v>236</v>
      </c>
      <c r="B24" s="78"/>
      <c r="C24" s="78"/>
      <c r="D24" s="78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1"/>
  <sheetViews>
    <sheetView topLeftCell="A64" zoomScale="115" zoomScaleNormal="115" workbookViewId="0">
      <selection activeCell="A71" sqref="A71:B71"/>
    </sheetView>
  </sheetViews>
  <sheetFormatPr baseColWidth="10" defaultColWidth="11.42578125" defaultRowHeight="12.75" x14ac:dyDescent="0.2"/>
  <cols>
    <col min="1" max="1" width="8.42578125" style="2" customWidth="1"/>
    <col min="2" max="2" width="39.140625" style="2" customWidth="1"/>
    <col min="3" max="4" width="15.42578125" style="2" customWidth="1"/>
    <col min="5" max="5" width="14" style="2" customWidth="1"/>
    <col min="6" max="6" width="13.5703125" style="2" customWidth="1"/>
    <col min="7" max="7" width="15.42578125" style="2" customWidth="1"/>
    <col min="8" max="8" width="7.140625" style="2" customWidth="1"/>
    <col min="9" max="9" width="8.140625" style="2" customWidth="1"/>
    <col min="10" max="11" width="8.5703125" style="2" customWidth="1"/>
    <col min="12" max="12" width="10.5703125" style="2" customWidth="1"/>
    <col min="13" max="13" width="10.7109375" style="2" customWidth="1"/>
    <col min="14" max="14" width="9.4257812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75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</v>
      </c>
      <c r="G7" s="119"/>
      <c r="H7" s="119"/>
      <c r="I7" s="119"/>
      <c r="J7" s="119"/>
      <c r="K7" s="119"/>
      <c r="L7" s="119"/>
      <c r="M7" s="119"/>
      <c r="N7" s="76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6" t="s">
        <v>3</v>
      </c>
      <c r="B9" s="120" t="s">
        <v>25</v>
      </c>
      <c r="C9" s="7" t="s">
        <v>4</v>
      </c>
      <c r="D9" s="6" t="s">
        <v>4</v>
      </c>
      <c r="E9" s="6" t="s">
        <v>26</v>
      </c>
      <c r="F9" s="8" t="s">
        <v>26</v>
      </c>
      <c r="G9" s="8" t="s">
        <v>233</v>
      </c>
      <c r="H9" s="123" t="s">
        <v>5</v>
      </c>
      <c r="I9" s="124"/>
      <c r="J9" s="127" t="s">
        <v>6</v>
      </c>
      <c r="K9" s="128"/>
      <c r="L9" s="128"/>
      <c r="M9" s="129"/>
      <c r="N9" s="9" t="s">
        <v>7</v>
      </c>
      <c r="O9" s="6" t="s">
        <v>8</v>
      </c>
    </row>
    <row r="10" spans="1:15" ht="13.5" thickBot="1" x14ac:dyDescent="0.25">
      <c r="A10" s="10" t="s">
        <v>24</v>
      </c>
      <c r="B10" s="121"/>
      <c r="C10" s="11" t="s">
        <v>9</v>
      </c>
      <c r="D10" s="10" t="s">
        <v>44</v>
      </c>
      <c r="E10" s="10" t="s">
        <v>10</v>
      </c>
      <c r="F10" s="12" t="s">
        <v>11</v>
      </c>
      <c r="G10" s="12" t="s">
        <v>234</v>
      </c>
      <c r="H10" s="125"/>
      <c r="I10" s="126"/>
      <c r="J10" s="127" t="s">
        <v>12</v>
      </c>
      <c r="K10" s="129"/>
      <c r="L10" s="127" t="s">
        <v>13</v>
      </c>
      <c r="M10" s="129"/>
      <c r="N10" s="13" t="s">
        <v>14</v>
      </c>
      <c r="O10" s="10" t="s">
        <v>15</v>
      </c>
    </row>
    <row r="11" spans="1:15" ht="26.25" thickBot="1" x14ac:dyDescent="0.25">
      <c r="A11" s="14"/>
      <c r="B11" s="122"/>
      <c r="C11" s="15" t="s">
        <v>235</v>
      </c>
      <c r="D11" s="63" t="s">
        <v>63</v>
      </c>
      <c r="E11" s="14" t="s">
        <v>16</v>
      </c>
      <c r="F11" s="14" t="s">
        <v>17</v>
      </c>
      <c r="G11" s="14"/>
      <c r="H11" s="16" t="s">
        <v>18</v>
      </c>
      <c r="I11" s="16" t="s">
        <v>19</v>
      </c>
      <c r="J11" s="16" t="s">
        <v>20</v>
      </c>
      <c r="K11" s="16" t="s">
        <v>21</v>
      </c>
      <c r="L11" s="16" t="s">
        <v>20</v>
      </c>
      <c r="M11" s="16" t="s">
        <v>21</v>
      </c>
      <c r="N11" s="14"/>
      <c r="O11" s="14" t="s">
        <v>22</v>
      </c>
    </row>
    <row r="12" spans="1:15" ht="17.25" thickBot="1" x14ac:dyDescent="0.25">
      <c r="A12" s="17"/>
      <c r="B12" s="18" t="s">
        <v>40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33"/>
      <c r="O12" s="25"/>
    </row>
    <row r="13" spans="1:15" ht="54" x14ac:dyDescent="0.2">
      <c r="A13" s="51">
        <v>3</v>
      </c>
      <c r="B13" s="52" t="s">
        <v>81</v>
      </c>
      <c r="C13" s="19">
        <v>4400000</v>
      </c>
      <c r="D13" s="19">
        <v>1102145</v>
      </c>
      <c r="E13" s="20">
        <v>0</v>
      </c>
      <c r="F13" s="20">
        <v>0</v>
      </c>
      <c r="G13" s="20">
        <f>(D13-F13)</f>
        <v>1102145</v>
      </c>
      <c r="H13" s="21">
        <v>0</v>
      </c>
      <c r="I13" s="22">
        <f>(F13*100%)/D13</f>
        <v>0</v>
      </c>
      <c r="J13" s="23">
        <v>40</v>
      </c>
      <c r="K13" s="23" t="s">
        <v>42</v>
      </c>
      <c r="L13" s="23">
        <v>164</v>
      </c>
      <c r="M13" s="24" t="s">
        <v>27</v>
      </c>
      <c r="N13" s="33" t="s">
        <v>92</v>
      </c>
      <c r="O13" s="25" t="s">
        <v>207</v>
      </c>
    </row>
    <row r="14" spans="1:15" ht="40.5" x14ac:dyDescent="0.2">
      <c r="A14" s="51">
        <v>4</v>
      </c>
      <c r="B14" s="52" t="s">
        <v>82</v>
      </c>
      <c r="C14" s="19">
        <v>4400000</v>
      </c>
      <c r="D14" s="19">
        <v>1102145</v>
      </c>
      <c r="E14" s="20">
        <v>0</v>
      </c>
      <c r="F14" s="20">
        <v>0</v>
      </c>
      <c r="G14" s="20">
        <f t="shared" ref="G14:G15" si="0">(D14-F14)</f>
        <v>1102145</v>
      </c>
      <c r="H14" s="21">
        <v>0</v>
      </c>
      <c r="I14" s="22">
        <f t="shared" ref="I14:I15" si="1">(F14*100%)/D14</f>
        <v>0</v>
      </c>
      <c r="J14" s="23">
        <v>40</v>
      </c>
      <c r="K14" s="23" t="s">
        <v>42</v>
      </c>
      <c r="L14" s="23">
        <v>164</v>
      </c>
      <c r="M14" s="24" t="s">
        <v>27</v>
      </c>
      <c r="N14" s="33" t="s">
        <v>92</v>
      </c>
      <c r="O14" s="25" t="s">
        <v>207</v>
      </c>
    </row>
    <row r="15" spans="1:15" ht="54" x14ac:dyDescent="0.2">
      <c r="A15" s="51">
        <v>5</v>
      </c>
      <c r="B15" s="52" t="s">
        <v>83</v>
      </c>
      <c r="C15" s="19">
        <v>5500000</v>
      </c>
      <c r="D15" s="19">
        <v>1375000</v>
      </c>
      <c r="E15" s="20">
        <v>0</v>
      </c>
      <c r="F15" s="20">
        <v>0</v>
      </c>
      <c r="G15" s="20">
        <f t="shared" si="0"/>
        <v>1375000</v>
      </c>
      <c r="H15" s="21">
        <v>0</v>
      </c>
      <c r="I15" s="22">
        <f t="shared" si="1"/>
        <v>0</v>
      </c>
      <c r="J15" s="23">
        <v>50</v>
      </c>
      <c r="K15" s="23" t="s">
        <v>42</v>
      </c>
      <c r="L15" s="23">
        <v>204.99999999999997</v>
      </c>
      <c r="M15" s="24" t="s">
        <v>27</v>
      </c>
      <c r="N15" s="33" t="s">
        <v>92</v>
      </c>
      <c r="O15" s="25" t="s">
        <v>207</v>
      </c>
    </row>
    <row r="16" spans="1:15" ht="17.25" thickBot="1" x14ac:dyDescent="0.25">
      <c r="A16" s="51"/>
      <c r="B16" s="52"/>
      <c r="C16" s="19"/>
      <c r="D16" s="19"/>
      <c r="E16" s="20"/>
      <c r="F16" s="20"/>
      <c r="G16" s="20"/>
      <c r="H16" s="21"/>
      <c r="I16" s="22"/>
      <c r="J16" s="23"/>
      <c r="K16" s="23"/>
      <c r="L16" s="23"/>
      <c r="M16" s="24"/>
      <c r="N16" s="33"/>
      <c r="O16" s="25"/>
    </row>
    <row r="17" spans="1:15" ht="16.5" thickBot="1" x14ac:dyDescent="0.25">
      <c r="A17" s="27"/>
      <c r="B17" s="28" t="s">
        <v>41</v>
      </c>
      <c r="C17" s="29">
        <f>SUM(C13:C16)</f>
        <v>14300000</v>
      </c>
      <c r="D17" s="29">
        <f t="shared" ref="D17:G17" si="2">SUM(D13:D16)</f>
        <v>3579290</v>
      </c>
      <c r="E17" s="29">
        <f t="shared" si="2"/>
        <v>0</v>
      </c>
      <c r="F17" s="29">
        <f t="shared" si="2"/>
        <v>0</v>
      </c>
      <c r="G17" s="29">
        <f t="shared" si="2"/>
        <v>3579290</v>
      </c>
      <c r="H17" s="21"/>
      <c r="I17" s="22"/>
      <c r="J17" s="23"/>
      <c r="K17" s="23"/>
      <c r="L17" s="23"/>
      <c r="M17" s="24"/>
      <c r="N17" s="33"/>
      <c r="O17" s="25"/>
    </row>
    <row r="18" spans="1:15" ht="17.25" thickBot="1" x14ac:dyDescent="0.25">
      <c r="A18" s="51"/>
      <c r="B18" s="52"/>
      <c r="C18" s="19"/>
      <c r="D18" s="19"/>
      <c r="E18" s="20"/>
      <c r="F18" s="20"/>
      <c r="G18" s="20"/>
      <c r="H18" s="21"/>
      <c r="I18" s="22"/>
      <c r="J18" s="23"/>
      <c r="K18" s="23"/>
      <c r="L18" s="23"/>
      <c r="M18" s="24"/>
      <c r="N18" s="33"/>
      <c r="O18" s="25"/>
    </row>
    <row r="19" spans="1:15" ht="26.25" thickBot="1" x14ac:dyDescent="0.25">
      <c r="A19" s="17"/>
      <c r="B19" s="18" t="s">
        <v>64</v>
      </c>
      <c r="C19" s="19"/>
      <c r="D19" s="19"/>
      <c r="E19" s="20"/>
      <c r="F19" s="20"/>
      <c r="G19" s="20"/>
      <c r="H19" s="21"/>
      <c r="I19" s="22"/>
      <c r="J19" s="23"/>
      <c r="K19" s="23"/>
      <c r="L19" s="23"/>
      <c r="M19" s="24"/>
      <c r="N19" s="33"/>
      <c r="O19" s="25"/>
    </row>
    <row r="20" spans="1:15" ht="27" x14ac:dyDescent="0.2">
      <c r="A20" s="51" t="s">
        <v>204</v>
      </c>
      <c r="B20" s="52" t="s">
        <v>75</v>
      </c>
      <c r="C20" s="19">
        <v>200000</v>
      </c>
      <c r="D20" s="62">
        <v>428133.48</v>
      </c>
      <c r="E20" s="20">
        <v>53036.59</v>
      </c>
      <c r="F20" s="20">
        <v>53036.59</v>
      </c>
      <c r="G20" s="20">
        <f t="shared" ref="G20:G22" si="3">(D20-F20)</f>
        <v>375096.89</v>
      </c>
      <c r="H20" s="21">
        <v>7.0000000000000007E-2</v>
      </c>
      <c r="I20" s="22">
        <f t="shared" ref="I20:I21" si="4">(F20*100%)/D20</f>
        <v>0.12387863243024115</v>
      </c>
      <c r="J20" s="23">
        <v>5</v>
      </c>
      <c r="K20" s="23" t="s">
        <v>37</v>
      </c>
      <c r="L20" s="23">
        <v>1</v>
      </c>
      <c r="M20" s="23" t="s">
        <v>90</v>
      </c>
      <c r="N20" s="33" t="s">
        <v>93</v>
      </c>
      <c r="O20" s="25" t="s">
        <v>208</v>
      </c>
    </row>
    <row r="21" spans="1:15" ht="27" x14ac:dyDescent="0.2">
      <c r="A21" s="51">
        <v>9</v>
      </c>
      <c r="B21" s="52" t="s">
        <v>84</v>
      </c>
      <c r="C21" s="19">
        <v>150000</v>
      </c>
      <c r="D21" s="19">
        <v>65642.37</v>
      </c>
      <c r="E21" s="20">
        <v>0</v>
      </c>
      <c r="F21" s="20">
        <v>0</v>
      </c>
      <c r="G21" s="20">
        <f t="shared" si="3"/>
        <v>65642.37</v>
      </c>
      <c r="H21" s="21">
        <v>0</v>
      </c>
      <c r="I21" s="22">
        <f t="shared" si="4"/>
        <v>0</v>
      </c>
      <c r="J21" s="23">
        <v>5</v>
      </c>
      <c r="K21" s="23" t="s">
        <v>37</v>
      </c>
      <c r="L21" s="23">
        <v>1</v>
      </c>
      <c r="M21" s="23" t="s">
        <v>90</v>
      </c>
      <c r="N21" s="33" t="s">
        <v>93</v>
      </c>
      <c r="O21" s="25" t="s">
        <v>208</v>
      </c>
    </row>
    <row r="22" spans="1:15" ht="40.5" x14ac:dyDescent="0.2">
      <c r="A22" s="51">
        <v>10</v>
      </c>
      <c r="B22" s="52" t="s">
        <v>85</v>
      </c>
      <c r="C22" s="19">
        <v>150000</v>
      </c>
      <c r="D22" s="19">
        <v>0</v>
      </c>
      <c r="E22" s="20">
        <v>0</v>
      </c>
      <c r="F22" s="20">
        <v>0</v>
      </c>
      <c r="G22" s="20">
        <f t="shared" si="3"/>
        <v>0</v>
      </c>
      <c r="H22" s="21">
        <v>0</v>
      </c>
      <c r="I22" s="22">
        <v>0</v>
      </c>
      <c r="J22" s="23">
        <v>5</v>
      </c>
      <c r="K22" s="23" t="s">
        <v>91</v>
      </c>
      <c r="L22" s="23">
        <v>1</v>
      </c>
      <c r="M22" s="23" t="s">
        <v>90</v>
      </c>
      <c r="N22" s="33" t="s">
        <v>93</v>
      </c>
      <c r="O22" s="25" t="s">
        <v>208</v>
      </c>
    </row>
    <row r="23" spans="1:15" ht="17.25" thickBot="1" x14ac:dyDescent="0.25">
      <c r="A23" s="51"/>
      <c r="B23" s="52"/>
      <c r="C23" s="19"/>
      <c r="D23" s="19"/>
      <c r="E23" s="20"/>
      <c r="F23" s="20"/>
      <c r="G23" s="20"/>
      <c r="H23" s="21"/>
      <c r="I23" s="22"/>
      <c r="J23" s="23"/>
      <c r="K23" s="23"/>
      <c r="L23" s="23"/>
      <c r="M23" s="23"/>
      <c r="N23" s="33"/>
      <c r="O23" s="25"/>
    </row>
    <row r="24" spans="1:15" ht="16.5" thickBot="1" x14ac:dyDescent="0.25">
      <c r="A24" s="27"/>
      <c r="B24" s="28" t="s">
        <v>67</v>
      </c>
      <c r="C24" s="29">
        <f>SUM(C20:C23)</f>
        <v>500000</v>
      </c>
      <c r="D24" s="29">
        <f t="shared" ref="D24:G24" si="5">SUM(D20:D23)</f>
        <v>493775.85</v>
      </c>
      <c r="E24" s="29">
        <f t="shared" si="5"/>
        <v>53036.59</v>
      </c>
      <c r="F24" s="29">
        <f t="shared" si="5"/>
        <v>53036.59</v>
      </c>
      <c r="G24" s="29">
        <f t="shared" si="5"/>
        <v>440739.26</v>
      </c>
      <c r="H24" s="21"/>
      <c r="I24" s="22"/>
      <c r="J24" s="23"/>
      <c r="K24" s="23"/>
      <c r="L24" s="23"/>
      <c r="M24" s="24"/>
      <c r="N24" s="33"/>
      <c r="O24" s="25"/>
    </row>
    <row r="25" spans="1:15" ht="17.25" thickBot="1" x14ac:dyDescent="0.25">
      <c r="A25" s="51"/>
      <c r="B25" s="52"/>
      <c r="C25" s="19"/>
      <c r="D25" s="19"/>
      <c r="E25" s="20"/>
      <c r="F25" s="20"/>
      <c r="G25" s="20"/>
      <c r="H25" s="21"/>
      <c r="I25" s="22"/>
      <c r="J25" s="23"/>
      <c r="K25" s="23"/>
      <c r="L25" s="23"/>
      <c r="M25" s="24"/>
      <c r="N25" s="33"/>
      <c r="O25" s="25"/>
    </row>
    <row r="26" spans="1:15" ht="26.25" thickBot="1" x14ac:dyDescent="0.25">
      <c r="A26" s="17"/>
      <c r="B26" s="18" t="s">
        <v>86</v>
      </c>
      <c r="C26" s="19"/>
      <c r="D26" s="19"/>
      <c r="E26" s="20"/>
      <c r="F26" s="20"/>
      <c r="G26" s="20"/>
      <c r="H26" s="21"/>
      <c r="I26" s="22"/>
      <c r="J26" s="23"/>
      <c r="K26" s="23"/>
      <c r="L26" s="23"/>
      <c r="M26" s="24"/>
      <c r="N26" s="24"/>
      <c r="O26" s="25"/>
    </row>
    <row r="27" spans="1:15" ht="16.5" x14ac:dyDescent="0.2">
      <c r="A27" s="51">
        <v>22</v>
      </c>
      <c r="B27" s="52" t="s">
        <v>88</v>
      </c>
      <c r="C27" s="19">
        <v>561295.92000000004</v>
      </c>
      <c r="D27" s="19">
        <v>0</v>
      </c>
      <c r="E27" s="20">
        <v>0</v>
      </c>
      <c r="F27" s="20">
        <v>0</v>
      </c>
      <c r="G27" s="20">
        <f t="shared" ref="G27" si="6">(D27-F27)</f>
        <v>0</v>
      </c>
      <c r="H27" s="21">
        <v>0</v>
      </c>
      <c r="I27" s="22">
        <v>0</v>
      </c>
      <c r="J27" s="23">
        <v>1</v>
      </c>
      <c r="K27" s="23" t="s">
        <v>89</v>
      </c>
      <c r="L27" s="23">
        <v>1</v>
      </c>
      <c r="M27" s="23" t="s">
        <v>90</v>
      </c>
      <c r="N27" s="33" t="s">
        <v>92</v>
      </c>
      <c r="O27" s="25" t="s">
        <v>209</v>
      </c>
    </row>
    <row r="28" spans="1:15" ht="17.25" thickBot="1" x14ac:dyDescent="0.25">
      <c r="A28" s="31"/>
      <c r="B28" s="32"/>
      <c r="C28" s="19"/>
      <c r="D28" s="19"/>
      <c r="E28" s="20"/>
      <c r="F28" s="20"/>
      <c r="G28" s="20"/>
      <c r="H28" s="21"/>
      <c r="I28" s="22"/>
      <c r="J28" s="23"/>
      <c r="K28" s="23"/>
      <c r="L28" s="23"/>
      <c r="M28" s="24"/>
      <c r="N28" s="24"/>
      <c r="O28" s="25"/>
    </row>
    <row r="29" spans="1:15" ht="16.5" thickBot="1" x14ac:dyDescent="0.25">
      <c r="A29" s="27"/>
      <c r="B29" s="28" t="s">
        <v>87</v>
      </c>
      <c r="C29" s="29">
        <f>SUM(C26:C28)</f>
        <v>561295.92000000004</v>
      </c>
      <c r="D29" s="29">
        <f t="shared" ref="D29:G29" si="7">SUM(D26:D28)</f>
        <v>0</v>
      </c>
      <c r="E29" s="29">
        <f t="shared" si="7"/>
        <v>0</v>
      </c>
      <c r="F29" s="29">
        <f t="shared" si="7"/>
        <v>0</v>
      </c>
      <c r="G29" s="29">
        <f t="shared" si="7"/>
        <v>0</v>
      </c>
      <c r="H29" s="30"/>
      <c r="I29" s="22"/>
      <c r="J29" s="23"/>
      <c r="K29" s="23"/>
      <c r="L29" s="23"/>
      <c r="M29" s="24"/>
      <c r="N29" s="24"/>
      <c r="O29" s="25"/>
    </row>
    <row r="30" spans="1:15" ht="14.25" thickBot="1" x14ac:dyDescent="0.25">
      <c r="A30" s="31"/>
      <c r="B30" s="32"/>
      <c r="C30" s="37"/>
      <c r="D30" s="37"/>
      <c r="E30" s="38"/>
      <c r="F30" s="23"/>
      <c r="G30" s="23"/>
      <c r="H30" s="21"/>
      <c r="I30" s="22"/>
      <c r="J30" s="23"/>
      <c r="K30" s="23"/>
      <c r="L30" s="23"/>
      <c r="M30" s="24"/>
      <c r="N30" s="24"/>
      <c r="O30" s="49"/>
    </row>
    <row r="31" spans="1:15" ht="17.25" thickBot="1" x14ac:dyDescent="0.25">
      <c r="A31" s="17"/>
      <c r="B31" s="18" t="s">
        <v>48</v>
      </c>
      <c r="C31" s="19"/>
      <c r="D31" s="19"/>
      <c r="E31" s="20"/>
      <c r="F31" s="20"/>
      <c r="G31" s="20"/>
      <c r="H31" s="21"/>
      <c r="I31" s="22"/>
      <c r="J31" s="23"/>
      <c r="K31" s="23"/>
      <c r="L31" s="23"/>
      <c r="M31" s="24"/>
      <c r="N31" s="24"/>
      <c r="O31" s="25"/>
    </row>
    <row r="32" spans="1:15" ht="27" x14ac:dyDescent="0.2">
      <c r="A32" s="51">
        <v>1</v>
      </c>
      <c r="B32" s="52" t="s">
        <v>203</v>
      </c>
      <c r="C32" s="19">
        <v>12</v>
      </c>
      <c r="D32" s="19">
        <v>3</v>
      </c>
      <c r="E32" s="20">
        <v>0</v>
      </c>
      <c r="F32" s="20">
        <v>0</v>
      </c>
      <c r="G32" s="20">
        <f t="shared" ref="G32" si="8">(D32-F32)</f>
        <v>3</v>
      </c>
      <c r="H32" s="21">
        <v>0</v>
      </c>
      <c r="I32" s="22">
        <f>(F32*100%)/D32</f>
        <v>0</v>
      </c>
      <c r="J32" s="23">
        <v>1</v>
      </c>
      <c r="K32" s="23" t="s">
        <v>47</v>
      </c>
      <c r="L32" s="23">
        <v>1</v>
      </c>
      <c r="M32" s="23" t="s">
        <v>90</v>
      </c>
      <c r="N32" s="33" t="s">
        <v>49</v>
      </c>
      <c r="O32" s="25" t="s">
        <v>207</v>
      </c>
    </row>
    <row r="33" spans="1:15" ht="17.25" thickBot="1" x14ac:dyDescent="0.25">
      <c r="A33" s="31"/>
      <c r="B33" s="32"/>
      <c r="C33" s="19"/>
      <c r="D33" s="19"/>
      <c r="E33" s="20"/>
      <c r="F33" s="20"/>
      <c r="G33" s="20"/>
      <c r="H33" s="21"/>
      <c r="I33" s="22"/>
      <c r="J33" s="23"/>
      <c r="K33" s="23"/>
      <c r="L33" s="23"/>
      <c r="M33" s="24"/>
      <c r="N33" s="24"/>
      <c r="O33" s="25"/>
    </row>
    <row r="34" spans="1:15" ht="16.5" thickBot="1" x14ac:dyDescent="0.25">
      <c r="A34" s="27"/>
      <c r="B34" s="28" t="s">
        <v>50</v>
      </c>
      <c r="C34" s="29">
        <f>SUM(C31:C33)</f>
        <v>12</v>
      </c>
      <c r="D34" s="29">
        <f t="shared" ref="D34:G34" si="9">SUM(D31:D33)</f>
        <v>3</v>
      </c>
      <c r="E34" s="29">
        <f t="shared" si="9"/>
        <v>0</v>
      </c>
      <c r="F34" s="29">
        <f t="shared" si="9"/>
        <v>0</v>
      </c>
      <c r="G34" s="29">
        <f t="shared" si="9"/>
        <v>3</v>
      </c>
      <c r="H34" s="30"/>
      <c r="I34" s="22"/>
      <c r="J34" s="23"/>
      <c r="K34" s="23"/>
      <c r="L34" s="23"/>
      <c r="M34" s="24"/>
      <c r="N34" s="24"/>
      <c r="O34" s="25"/>
    </row>
    <row r="35" spans="1:15" ht="14.25" thickBot="1" x14ac:dyDescent="0.25">
      <c r="A35" s="31"/>
      <c r="B35" s="32"/>
      <c r="C35" s="37"/>
      <c r="D35" s="37"/>
      <c r="E35" s="38"/>
      <c r="F35" s="23"/>
      <c r="G35" s="23"/>
      <c r="H35" s="21"/>
      <c r="I35" s="22"/>
      <c r="J35" s="23"/>
      <c r="K35" s="23"/>
      <c r="L35" s="23"/>
      <c r="M35" s="24"/>
      <c r="N35" s="24"/>
      <c r="O35" s="49"/>
    </row>
    <row r="36" spans="1:15" ht="17.25" thickBot="1" x14ac:dyDescent="0.25">
      <c r="A36" s="17"/>
      <c r="B36" s="18" t="s">
        <v>51</v>
      </c>
      <c r="C36" s="19"/>
      <c r="D36" s="19"/>
      <c r="E36" s="20"/>
      <c r="F36" s="20"/>
      <c r="G36" s="20"/>
      <c r="H36" s="21"/>
      <c r="I36" s="22"/>
      <c r="J36" s="23"/>
      <c r="K36" s="23"/>
      <c r="L36" s="23"/>
      <c r="M36" s="24"/>
      <c r="N36" s="33"/>
      <c r="O36" s="25"/>
    </row>
    <row r="37" spans="1:15" ht="16.5" x14ac:dyDescent="0.2">
      <c r="A37" s="51">
        <v>23</v>
      </c>
      <c r="B37" s="52" t="s">
        <v>94</v>
      </c>
      <c r="C37" s="19">
        <v>187098.62</v>
      </c>
      <c r="D37" s="19">
        <v>46830.78</v>
      </c>
      <c r="E37" s="20">
        <v>0</v>
      </c>
      <c r="F37" s="20">
        <v>0</v>
      </c>
      <c r="G37" s="20">
        <f t="shared" ref="G37:G38" si="10">(D37-F37)</f>
        <v>46830.78</v>
      </c>
      <c r="H37" s="21">
        <v>0</v>
      </c>
      <c r="I37" s="22">
        <f t="shared" ref="I37:I38" si="11">(F37*100%)/D37</f>
        <v>0</v>
      </c>
      <c r="J37" s="23">
        <v>1</v>
      </c>
      <c r="K37" s="23" t="s">
        <v>89</v>
      </c>
      <c r="L37" s="23">
        <v>1</v>
      </c>
      <c r="M37" s="23" t="s">
        <v>90</v>
      </c>
      <c r="N37" s="33" t="s">
        <v>92</v>
      </c>
      <c r="O37" s="25" t="s">
        <v>209</v>
      </c>
    </row>
    <row r="38" spans="1:15" ht="27.75" thickBot="1" x14ac:dyDescent="0.25">
      <c r="A38" s="53">
        <v>24</v>
      </c>
      <c r="B38" s="54" t="s">
        <v>95</v>
      </c>
      <c r="C38" s="55">
        <v>187098.62</v>
      </c>
      <c r="D38" s="55">
        <v>46830.79</v>
      </c>
      <c r="E38" s="56">
        <v>0</v>
      </c>
      <c r="F38" s="56">
        <v>0</v>
      </c>
      <c r="G38" s="56">
        <f t="shared" si="10"/>
        <v>46830.79</v>
      </c>
      <c r="H38" s="35">
        <v>0</v>
      </c>
      <c r="I38" s="36">
        <f t="shared" si="11"/>
        <v>0</v>
      </c>
      <c r="J38" s="34">
        <v>1</v>
      </c>
      <c r="K38" s="34" t="s">
        <v>89</v>
      </c>
      <c r="L38" s="34">
        <v>1</v>
      </c>
      <c r="M38" s="34" t="s">
        <v>90</v>
      </c>
      <c r="N38" s="64" t="s">
        <v>92</v>
      </c>
      <c r="O38" s="65" t="s">
        <v>209</v>
      </c>
    </row>
    <row r="39" spans="1:15" ht="17.25" thickBot="1" x14ac:dyDescent="0.25">
      <c r="A39" s="51"/>
      <c r="B39" s="52"/>
      <c r="C39" s="19"/>
      <c r="D39" s="62"/>
      <c r="E39" s="20"/>
      <c r="F39" s="20"/>
      <c r="G39" s="20"/>
      <c r="H39" s="21"/>
      <c r="I39" s="22"/>
      <c r="J39" s="23"/>
      <c r="K39" s="23"/>
      <c r="L39" s="23"/>
      <c r="M39" s="24"/>
      <c r="N39" s="33"/>
      <c r="O39" s="25"/>
    </row>
    <row r="40" spans="1:15" ht="16.5" thickBot="1" x14ac:dyDescent="0.25">
      <c r="A40" s="27"/>
      <c r="B40" s="28" t="s">
        <v>52</v>
      </c>
      <c r="C40" s="29">
        <f>SUM(C36:C39)</f>
        <v>374197.24</v>
      </c>
      <c r="D40" s="29">
        <f t="shared" ref="D40:G40" si="12">SUM(D36:D39)</f>
        <v>93661.57</v>
      </c>
      <c r="E40" s="29">
        <f t="shared" si="12"/>
        <v>0</v>
      </c>
      <c r="F40" s="29">
        <f t="shared" si="12"/>
        <v>0</v>
      </c>
      <c r="G40" s="29">
        <f t="shared" si="12"/>
        <v>93661.57</v>
      </c>
      <c r="H40" s="21"/>
      <c r="I40" s="22"/>
      <c r="J40" s="23"/>
      <c r="K40" s="23"/>
      <c r="L40" s="23"/>
      <c r="M40" s="24"/>
      <c r="N40" s="33"/>
      <c r="O40" s="25"/>
    </row>
    <row r="41" spans="1:15" ht="14.25" thickBot="1" x14ac:dyDescent="0.25">
      <c r="A41" s="31"/>
      <c r="B41" s="32"/>
      <c r="C41" s="37"/>
      <c r="D41" s="37"/>
      <c r="E41" s="38"/>
      <c r="F41" s="23"/>
      <c r="G41" s="23"/>
      <c r="H41" s="21"/>
      <c r="I41" s="22"/>
      <c r="J41" s="23"/>
      <c r="K41" s="23"/>
      <c r="L41" s="23"/>
      <c r="M41" s="24"/>
      <c r="N41" s="24"/>
      <c r="O41" s="49"/>
    </row>
    <row r="42" spans="1:15" ht="17.25" thickBot="1" x14ac:dyDescent="0.25">
      <c r="A42" s="17"/>
      <c r="B42" s="18" t="s">
        <v>97</v>
      </c>
      <c r="C42" s="19"/>
      <c r="D42" s="19"/>
      <c r="E42" s="20"/>
      <c r="F42" s="20"/>
      <c r="G42" s="20"/>
      <c r="H42" s="21"/>
      <c r="I42" s="22"/>
      <c r="J42" s="23"/>
      <c r="K42" s="23"/>
      <c r="L42" s="23"/>
      <c r="M42" s="24"/>
      <c r="N42" s="33"/>
      <c r="O42" s="25"/>
    </row>
    <row r="43" spans="1:15" ht="40.5" x14ac:dyDescent="0.2">
      <c r="A43" s="51">
        <v>4</v>
      </c>
      <c r="B43" s="52" t="s">
        <v>98</v>
      </c>
      <c r="C43" s="19">
        <v>124750.06</v>
      </c>
      <c r="D43" s="19">
        <v>31251.94</v>
      </c>
      <c r="E43" s="20">
        <v>0</v>
      </c>
      <c r="F43" s="20">
        <v>0</v>
      </c>
      <c r="G43" s="20">
        <f t="shared" ref="G43:G44" si="13">(D43-F43)</f>
        <v>31251.94</v>
      </c>
      <c r="H43" s="21">
        <v>0</v>
      </c>
      <c r="I43" s="22">
        <f t="shared" ref="I43:I44" si="14">(F43*100%)/D43</f>
        <v>0</v>
      </c>
      <c r="J43" s="51">
        <v>99.800000000000011</v>
      </c>
      <c r="K43" s="23" t="s">
        <v>34</v>
      </c>
      <c r="L43" s="23">
        <v>300</v>
      </c>
      <c r="M43" s="24" t="s">
        <v>27</v>
      </c>
      <c r="N43" s="33" t="s">
        <v>93</v>
      </c>
      <c r="O43" s="51" t="s">
        <v>210</v>
      </c>
    </row>
    <row r="44" spans="1:15" ht="27" x14ac:dyDescent="0.2">
      <c r="A44" s="51">
        <v>5</v>
      </c>
      <c r="B44" s="52" t="s">
        <v>99</v>
      </c>
      <c r="C44" s="19">
        <v>90000</v>
      </c>
      <c r="D44" s="19">
        <v>22500</v>
      </c>
      <c r="E44" s="20">
        <v>0</v>
      </c>
      <c r="F44" s="20">
        <v>0</v>
      </c>
      <c r="G44" s="20">
        <f t="shared" si="13"/>
        <v>22500</v>
      </c>
      <c r="H44" s="21">
        <v>0</v>
      </c>
      <c r="I44" s="22">
        <f t="shared" si="14"/>
        <v>0</v>
      </c>
      <c r="J44" s="51">
        <v>90</v>
      </c>
      <c r="K44" s="23" t="s">
        <v>34</v>
      </c>
      <c r="L44" s="23">
        <v>150</v>
      </c>
      <c r="M44" s="24" t="s">
        <v>27</v>
      </c>
      <c r="N44" s="33" t="s">
        <v>93</v>
      </c>
      <c r="O44" s="51" t="s">
        <v>210</v>
      </c>
    </row>
    <row r="45" spans="1:15" ht="17.25" thickBot="1" x14ac:dyDescent="0.25">
      <c r="A45" s="51"/>
      <c r="B45" s="52"/>
      <c r="C45" s="19"/>
      <c r="D45" s="62"/>
      <c r="E45" s="20"/>
      <c r="F45" s="20"/>
      <c r="G45" s="20"/>
      <c r="H45" s="21"/>
      <c r="I45" s="22"/>
      <c r="J45" s="23"/>
      <c r="K45" s="23"/>
      <c r="L45" s="23"/>
      <c r="M45" s="24"/>
      <c r="N45" s="33"/>
      <c r="O45" s="25"/>
    </row>
    <row r="46" spans="1:15" ht="16.5" thickBot="1" x14ac:dyDescent="0.25">
      <c r="A46" s="27"/>
      <c r="B46" s="28" t="s">
        <v>96</v>
      </c>
      <c r="C46" s="29">
        <f>SUM(C42:C45)</f>
        <v>214750.06</v>
      </c>
      <c r="D46" s="29">
        <f t="shared" ref="D46:G46" si="15">SUM(D42:D45)</f>
        <v>53751.94</v>
      </c>
      <c r="E46" s="29">
        <f t="shared" si="15"/>
        <v>0</v>
      </c>
      <c r="F46" s="29">
        <f t="shared" si="15"/>
        <v>0</v>
      </c>
      <c r="G46" s="29">
        <f t="shared" si="15"/>
        <v>53751.94</v>
      </c>
      <c r="H46" s="21"/>
      <c r="I46" s="22"/>
      <c r="J46" s="23"/>
      <c r="K46" s="23"/>
      <c r="L46" s="23"/>
      <c r="M46" s="24"/>
      <c r="N46" s="33"/>
      <c r="O46" s="25"/>
    </row>
    <row r="47" spans="1:15" ht="14.25" thickBot="1" x14ac:dyDescent="0.25">
      <c r="A47" s="31"/>
      <c r="B47" s="32"/>
      <c r="C47" s="37"/>
      <c r="D47" s="37"/>
      <c r="E47" s="38"/>
      <c r="F47" s="23"/>
      <c r="G47" s="23"/>
      <c r="H47" s="21"/>
      <c r="I47" s="22"/>
      <c r="J47" s="23"/>
      <c r="K47" s="23"/>
      <c r="L47" s="23"/>
      <c r="M47" s="24"/>
      <c r="N47" s="24"/>
      <c r="O47" s="49"/>
    </row>
    <row r="48" spans="1:15" ht="26.25" thickBot="1" x14ac:dyDescent="0.25">
      <c r="A48" s="17"/>
      <c r="B48" s="18" t="s">
        <v>76</v>
      </c>
      <c r="C48" s="19"/>
      <c r="D48" s="19"/>
      <c r="E48" s="20"/>
      <c r="F48" s="20"/>
      <c r="G48" s="20"/>
      <c r="H48" s="21"/>
      <c r="I48" s="22"/>
      <c r="J48" s="23"/>
      <c r="K48" s="23"/>
      <c r="L48" s="23"/>
      <c r="M48" s="24"/>
      <c r="N48" s="33"/>
      <c r="O48" s="25"/>
    </row>
    <row r="49" spans="1:15" ht="54" x14ac:dyDescent="0.2">
      <c r="A49" s="51" t="s">
        <v>205</v>
      </c>
      <c r="B49" s="52" t="s">
        <v>77</v>
      </c>
      <c r="C49" s="19">
        <v>4350000</v>
      </c>
      <c r="D49" s="19">
        <v>1089372.72</v>
      </c>
      <c r="E49" s="20">
        <v>130971.82</v>
      </c>
      <c r="F49" s="20">
        <v>130971.82</v>
      </c>
      <c r="G49" s="20">
        <f t="shared" ref="G49" si="16">(D49-F49)</f>
        <v>958400.89999999991</v>
      </c>
      <c r="H49" s="21">
        <v>0.04</v>
      </c>
      <c r="I49" s="22">
        <f t="shared" ref="I49:I50" si="17">(F49*100%)/D49</f>
        <v>0.12022682190903404</v>
      </c>
      <c r="J49" s="51" t="s">
        <v>45</v>
      </c>
      <c r="K49" s="23" t="s">
        <v>46</v>
      </c>
      <c r="L49" s="23">
        <v>1</v>
      </c>
      <c r="M49" s="24" t="s">
        <v>90</v>
      </c>
      <c r="N49" s="33" t="s">
        <v>93</v>
      </c>
      <c r="O49" s="51" t="s">
        <v>208</v>
      </c>
    </row>
    <row r="50" spans="1:15" ht="54" x14ac:dyDescent="0.2">
      <c r="A50" s="51" t="s">
        <v>29</v>
      </c>
      <c r="B50" s="52" t="s">
        <v>101</v>
      </c>
      <c r="C50" s="19">
        <v>250000</v>
      </c>
      <c r="D50" s="19">
        <v>62500</v>
      </c>
      <c r="E50" s="20">
        <v>125454</v>
      </c>
      <c r="F50" s="20">
        <v>125454</v>
      </c>
      <c r="G50" s="20">
        <f>(D50-F50)</f>
        <v>-62954</v>
      </c>
      <c r="H50" s="21">
        <v>0.5</v>
      </c>
      <c r="I50" s="22">
        <f t="shared" si="17"/>
        <v>2.0072640000000002</v>
      </c>
      <c r="J50" s="51" t="s">
        <v>45</v>
      </c>
      <c r="K50" s="23" t="s">
        <v>46</v>
      </c>
      <c r="L50" s="23">
        <v>1</v>
      </c>
      <c r="M50" s="24" t="s">
        <v>90</v>
      </c>
      <c r="N50" s="33" t="s">
        <v>93</v>
      </c>
      <c r="O50" s="51" t="s">
        <v>208</v>
      </c>
    </row>
    <row r="51" spans="1:15" ht="17.25" thickBot="1" x14ac:dyDescent="0.25">
      <c r="A51" s="51"/>
      <c r="B51" s="52"/>
      <c r="C51" s="19"/>
      <c r="D51" s="62"/>
      <c r="E51" s="20"/>
      <c r="F51" s="20"/>
      <c r="G51" s="20"/>
      <c r="H51" s="21"/>
      <c r="I51" s="22"/>
      <c r="J51" s="23"/>
      <c r="K51" s="23"/>
      <c r="L51" s="23"/>
      <c r="M51" s="24"/>
      <c r="N51" s="33"/>
      <c r="O51" s="25"/>
    </row>
    <row r="52" spans="1:15" ht="16.5" thickBot="1" x14ac:dyDescent="0.25">
      <c r="A52" s="27"/>
      <c r="B52" s="28" t="s">
        <v>100</v>
      </c>
      <c r="C52" s="29">
        <f>SUM(C48:C51)</f>
        <v>4600000</v>
      </c>
      <c r="D52" s="29">
        <f t="shared" ref="D52:G52" si="18">SUM(D48:D51)</f>
        <v>1151872.72</v>
      </c>
      <c r="E52" s="29">
        <f t="shared" si="18"/>
        <v>256425.82</v>
      </c>
      <c r="F52" s="29">
        <f t="shared" si="18"/>
        <v>256425.82</v>
      </c>
      <c r="G52" s="29">
        <f t="shared" si="18"/>
        <v>895446.89999999991</v>
      </c>
      <c r="H52" s="21"/>
      <c r="I52" s="22"/>
      <c r="J52" s="23"/>
      <c r="K52" s="23"/>
      <c r="L52" s="23"/>
      <c r="M52" s="24"/>
      <c r="N52" s="33"/>
      <c r="O52" s="25"/>
    </row>
    <row r="53" spans="1:15" ht="14.25" thickBot="1" x14ac:dyDescent="0.25">
      <c r="A53" s="31"/>
      <c r="B53" s="32"/>
      <c r="C53" s="37"/>
      <c r="D53" s="37"/>
      <c r="E53" s="38"/>
      <c r="F53" s="23"/>
      <c r="G53" s="23"/>
      <c r="H53" s="21"/>
      <c r="I53" s="22"/>
      <c r="J53" s="23"/>
      <c r="K53" s="23"/>
      <c r="L53" s="23"/>
      <c r="M53" s="24"/>
      <c r="N53" s="24"/>
      <c r="O53" s="49"/>
    </row>
    <row r="54" spans="1:15" ht="17.25" thickBot="1" x14ac:dyDescent="0.25">
      <c r="A54" s="17"/>
      <c r="B54" s="18" t="s">
        <v>104</v>
      </c>
      <c r="C54" s="19"/>
      <c r="D54" s="19"/>
      <c r="E54" s="20"/>
      <c r="F54" s="20"/>
      <c r="G54" s="20"/>
      <c r="H54" s="21"/>
      <c r="I54" s="22"/>
      <c r="J54" s="23"/>
      <c r="K54" s="23"/>
      <c r="L54" s="23"/>
      <c r="M54" s="24"/>
      <c r="N54" s="33"/>
      <c r="O54" s="25"/>
    </row>
    <row r="55" spans="1:15" ht="27" x14ac:dyDescent="0.2">
      <c r="A55" s="51">
        <v>1</v>
      </c>
      <c r="B55" s="52" t="s">
        <v>103</v>
      </c>
      <c r="C55" s="19">
        <v>1645696.04</v>
      </c>
      <c r="D55" s="19">
        <v>411425</v>
      </c>
      <c r="E55" s="20">
        <v>0</v>
      </c>
      <c r="F55" s="20">
        <v>0</v>
      </c>
      <c r="G55" s="20">
        <f t="shared" ref="G55" si="19">(D55-F55)</f>
        <v>411425</v>
      </c>
      <c r="H55" s="21">
        <v>0</v>
      </c>
      <c r="I55" s="22">
        <f t="shared" ref="I55" si="20">(F55*100%)/D55</f>
        <v>0</v>
      </c>
      <c r="J55" s="51">
        <v>2700</v>
      </c>
      <c r="K55" s="23" t="s">
        <v>38</v>
      </c>
      <c r="L55" s="23">
        <v>300</v>
      </c>
      <c r="M55" s="24" t="s">
        <v>105</v>
      </c>
      <c r="N55" s="33" t="s">
        <v>106</v>
      </c>
      <c r="O55" s="51" t="s">
        <v>211</v>
      </c>
    </row>
    <row r="56" spans="1:15" ht="17.25" thickBot="1" x14ac:dyDescent="0.25">
      <c r="A56" s="51"/>
      <c r="B56" s="52"/>
      <c r="C56" s="19"/>
      <c r="D56" s="62"/>
      <c r="E56" s="20"/>
      <c r="F56" s="20"/>
      <c r="G56" s="20"/>
      <c r="H56" s="21"/>
      <c r="I56" s="22"/>
      <c r="J56" s="23"/>
      <c r="K56" s="23"/>
      <c r="L56" s="23"/>
      <c r="M56" s="24"/>
      <c r="N56" s="33"/>
      <c r="O56" s="25"/>
    </row>
    <row r="57" spans="1:15" ht="16.5" thickBot="1" x14ac:dyDescent="0.25">
      <c r="A57" s="27"/>
      <c r="B57" s="28" t="s">
        <v>102</v>
      </c>
      <c r="C57" s="29">
        <f>SUM(C54:C56)</f>
        <v>1645696.04</v>
      </c>
      <c r="D57" s="29">
        <f t="shared" ref="D57:G57" si="21">SUM(D54:D56)</f>
        <v>411425</v>
      </c>
      <c r="E57" s="29">
        <f t="shared" si="21"/>
        <v>0</v>
      </c>
      <c r="F57" s="29">
        <f t="shared" si="21"/>
        <v>0</v>
      </c>
      <c r="G57" s="29">
        <f t="shared" si="21"/>
        <v>411425</v>
      </c>
      <c r="H57" s="21"/>
      <c r="I57" s="22"/>
      <c r="J57" s="23"/>
      <c r="K57" s="23"/>
      <c r="L57" s="23"/>
      <c r="M57" s="24"/>
      <c r="N57" s="33"/>
      <c r="O57" s="25"/>
    </row>
    <row r="58" spans="1:15" ht="17.25" thickBot="1" x14ac:dyDescent="0.25">
      <c r="A58" s="51"/>
      <c r="B58" s="52"/>
      <c r="C58" s="19"/>
      <c r="D58" s="62"/>
      <c r="E58" s="20"/>
      <c r="F58" s="20"/>
      <c r="G58" s="20"/>
      <c r="H58" s="21"/>
      <c r="I58" s="22"/>
      <c r="J58" s="23"/>
      <c r="K58" s="23"/>
      <c r="L58" s="23"/>
      <c r="M58" s="24"/>
      <c r="N58" s="33"/>
      <c r="O58" s="25"/>
    </row>
    <row r="59" spans="1:15" ht="17.25" thickBot="1" x14ac:dyDescent="0.25">
      <c r="A59" s="17"/>
      <c r="B59" s="18" t="s">
        <v>53</v>
      </c>
      <c r="C59" s="19"/>
      <c r="D59" s="19"/>
      <c r="E59" s="20"/>
      <c r="F59" s="20"/>
      <c r="G59" s="20"/>
      <c r="H59" s="21"/>
      <c r="I59" s="22"/>
      <c r="J59" s="23"/>
      <c r="K59" s="23"/>
      <c r="L59" s="23"/>
      <c r="M59" s="24"/>
      <c r="N59" s="24"/>
      <c r="O59" s="25"/>
    </row>
    <row r="60" spans="1:15" ht="16.5" x14ac:dyDescent="0.2">
      <c r="A60" s="51">
        <v>16</v>
      </c>
      <c r="B60" s="52" t="s">
        <v>28</v>
      </c>
      <c r="C60" s="19">
        <v>500000</v>
      </c>
      <c r="D60" s="19">
        <v>125150</v>
      </c>
      <c r="E60" s="20">
        <v>0</v>
      </c>
      <c r="F60" s="20">
        <v>0</v>
      </c>
      <c r="G60" s="20">
        <f t="shared" ref="G60" si="22">(D60-F60)</f>
        <v>125150</v>
      </c>
      <c r="H60" s="21">
        <v>0</v>
      </c>
      <c r="I60" s="22">
        <f t="shared" ref="I60" si="23">(F60*100%)/D60</f>
        <v>0</v>
      </c>
      <c r="J60" s="23" t="s">
        <v>109</v>
      </c>
      <c r="K60" s="71" t="s">
        <v>108</v>
      </c>
      <c r="L60" s="23">
        <v>1</v>
      </c>
      <c r="M60" s="24" t="s">
        <v>90</v>
      </c>
      <c r="N60" s="33" t="s">
        <v>93</v>
      </c>
      <c r="O60" s="25" t="s">
        <v>209</v>
      </c>
    </row>
    <row r="61" spans="1:15" ht="17.25" thickBot="1" x14ac:dyDescent="0.25">
      <c r="A61" s="31"/>
      <c r="B61" s="32"/>
      <c r="C61" s="19"/>
      <c r="D61" s="19"/>
      <c r="E61" s="20"/>
      <c r="F61" s="20"/>
      <c r="G61" s="20"/>
      <c r="H61" s="21"/>
      <c r="I61" s="22"/>
      <c r="J61" s="23"/>
      <c r="K61" s="23"/>
      <c r="L61" s="23"/>
      <c r="M61" s="24"/>
      <c r="N61" s="24"/>
      <c r="O61" s="25"/>
    </row>
    <row r="62" spans="1:15" ht="16.5" thickBot="1" x14ac:dyDescent="0.25">
      <c r="A62" s="27"/>
      <c r="B62" s="28" t="s">
        <v>107</v>
      </c>
      <c r="C62" s="29">
        <f>SUM(C60:C61)</f>
        <v>500000</v>
      </c>
      <c r="D62" s="29">
        <f t="shared" ref="D62:G62" si="24">SUM(D60:D61)</f>
        <v>125150</v>
      </c>
      <c r="E62" s="29">
        <f t="shared" si="24"/>
        <v>0</v>
      </c>
      <c r="F62" s="29">
        <f t="shared" si="24"/>
        <v>0</v>
      </c>
      <c r="G62" s="29">
        <f t="shared" si="24"/>
        <v>125150</v>
      </c>
      <c r="H62" s="30"/>
      <c r="I62" s="22"/>
      <c r="J62" s="23"/>
      <c r="K62" s="23"/>
      <c r="L62" s="23"/>
      <c r="M62" s="24"/>
      <c r="N62" s="24"/>
      <c r="O62" s="25"/>
    </row>
    <row r="63" spans="1:15" ht="17.25" thickBot="1" x14ac:dyDescent="0.25">
      <c r="A63" s="51"/>
      <c r="B63" s="52"/>
      <c r="C63" s="19"/>
      <c r="D63" s="51"/>
      <c r="E63" s="20"/>
      <c r="F63" s="20"/>
      <c r="G63" s="20"/>
      <c r="H63" s="21"/>
      <c r="I63" s="22"/>
      <c r="J63" s="51"/>
      <c r="K63" s="23"/>
      <c r="L63" s="23"/>
      <c r="M63" s="24"/>
      <c r="N63" s="33"/>
      <c r="O63" s="51"/>
    </row>
    <row r="64" spans="1:15" ht="26.25" thickBot="1" x14ac:dyDescent="0.25">
      <c r="A64" s="17"/>
      <c r="B64" s="18" t="s">
        <v>30</v>
      </c>
      <c r="C64" s="19"/>
      <c r="D64" s="19"/>
      <c r="E64" s="20"/>
      <c r="F64" s="20"/>
      <c r="G64" s="20"/>
      <c r="H64" s="30"/>
      <c r="I64" s="22"/>
      <c r="J64" s="23"/>
      <c r="K64" s="23"/>
      <c r="L64" s="23"/>
      <c r="M64" s="24"/>
      <c r="N64" s="24"/>
      <c r="O64" s="25"/>
    </row>
    <row r="65" spans="1:15" ht="41.25" thickBot="1" x14ac:dyDescent="0.25">
      <c r="A65" s="53">
        <v>9</v>
      </c>
      <c r="B65" s="54" t="s">
        <v>110</v>
      </c>
      <c r="C65" s="55">
        <v>258320.55</v>
      </c>
      <c r="D65" s="55">
        <v>258320.55</v>
      </c>
      <c r="E65" s="56">
        <v>0</v>
      </c>
      <c r="F65" s="56">
        <v>0</v>
      </c>
      <c r="G65" s="56">
        <f t="shared" ref="G65:G71" si="25">(D65-F65)</f>
        <v>258320.55</v>
      </c>
      <c r="H65" s="35">
        <v>0</v>
      </c>
      <c r="I65" s="36">
        <f t="shared" ref="I65:I71" si="26">(F65*100%)/D65</f>
        <v>0</v>
      </c>
      <c r="J65" s="34">
        <v>362</v>
      </c>
      <c r="K65" s="72" t="s">
        <v>34</v>
      </c>
      <c r="L65" s="34">
        <v>83</v>
      </c>
      <c r="M65" s="39" t="s">
        <v>27</v>
      </c>
      <c r="N65" s="64" t="s">
        <v>92</v>
      </c>
      <c r="O65" s="65" t="s">
        <v>209</v>
      </c>
    </row>
    <row r="66" spans="1:15" ht="40.5" x14ac:dyDescent="0.2">
      <c r="A66" s="51">
        <v>10</v>
      </c>
      <c r="B66" s="52" t="s">
        <v>111</v>
      </c>
      <c r="C66" s="19">
        <v>163675.44</v>
      </c>
      <c r="D66" s="19">
        <v>163675.44</v>
      </c>
      <c r="E66" s="20">
        <v>0</v>
      </c>
      <c r="F66" s="20">
        <v>0</v>
      </c>
      <c r="G66" s="20">
        <f t="shared" si="25"/>
        <v>163675.44</v>
      </c>
      <c r="H66" s="21">
        <v>0</v>
      </c>
      <c r="I66" s="22">
        <f t="shared" si="26"/>
        <v>0</v>
      </c>
      <c r="J66" s="23">
        <v>200</v>
      </c>
      <c r="K66" s="71" t="s">
        <v>34</v>
      </c>
      <c r="L66" s="23">
        <v>90</v>
      </c>
      <c r="M66" s="24" t="s">
        <v>27</v>
      </c>
      <c r="N66" s="33" t="s">
        <v>92</v>
      </c>
      <c r="O66" s="25" t="s">
        <v>209</v>
      </c>
    </row>
    <row r="67" spans="1:15" ht="40.5" x14ac:dyDescent="0.2">
      <c r="A67" s="51">
        <v>11</v>
      </c>
      <c r="B67" s="52" t="s">
        <v>112</v>
      </c>
      <c r="C67" s="19">
        <v>78807.12</v>
      </c>
      <c r="D67" s="19">
        <v>78807.12</v>
      </c>
      <c r="E67" s="20">
        <v>0</v>
      </c>
      <c r="F67" s="20">
        <v>0</v>
      </c>
      <c r="G67" s="20">
        <f t="shared" si="25"/>
        <v>78807.12</v>
      </c>
      <c r="H67" s="21">
        <v>0</v>
      </c>
      <c r="I67" s="22">
        <f t="shared" si="26"/>
        <v>0</v>
      </c>
      <c r="J67" s="23">
        <v>102</v>
      </c>
      <c r="K67" s="71" t="s">
        <v>34</v>
      </c>
      <c r="L67" s="23">
        <v>45</v>
      </c>
      <c r="M67" s="24" t="s">
        <v>27</v>
      </c>
      <c r="N67" s="33" t="s">
        <v>92</v>
      </c>
      <c r="O67" s="25" t="s">
        <v>209</v>
      </c>
    </row>
    <row r="68" spans="1:15" ht="40.5" x14ac:dyDescent="0.2">
      <c r="A68" s="51">
        <v>12</v>
      </c>
      <c r="B68" s="52" t="s">
        <v>113</v>
      </c>
      <c r="C68" s="19">
        <v>364222.1</v>
      </c>
      <c r="D68" s="19">
        <v>364222.1</v>
      </c>
      <c r="E68" s="20">
        <v>0</v>
      </c>
      <c r="F68" s="20">
        <v>0</v>
      </c>
      <c r="G68" s="20">
        <f t="shared" si="25"/>
        <v>364222.1</v>
      </c>
      <c r="H68" s="21">
        <v>0</v>
      </c>
      <c r="I68" s="22">
        <f t="shared" si="26"/>
        <v>0</v>
      </c>
      <c r="J68" s="23">
        <v>173</v>
      </c>
      <c r="K68" s="71" t="s">
        <v>34</v>
      </c>
      <c r="L68" s="23">
        <v>46</v>
      </c>
      <c r="M68" s="24" t="s">
        <v>27</v>
      </c>
      <c r="N68" s="33" t="s">
        <v>92</v>
      </c>
      <c r="O68" s="25" t="s">
        <v>209</v>
      </c>
    </row>
    <row r="69" spans="1:15" ht="27" x14ac:dyDescent="0.2">
      <c r="A69" s="51">
        <v>13</v>
      </c>
      <c r="B69" s="52" t="s">
        <v>114</v>
      </c>
      <c r="C69" s="19">
        <v>2990641.63</v>
      </c>
      <c r="D69" s="19">
        <v>450000</v>
      </c>
      <c r="E69" s="20">
        <v>0</v>
      </c>
      <c r="F69" s="20">
        <v>0</v>
      </c>
      <c r="G69" s="20">
        <f t="shared" si="25"/>
        <v>450000</v>
      </c>
      <c r="H69" s="21">
        <v>0</v>
      </c>
      <c r="I69" s="22">
        <f t="shared" si="26"/>
        <v>0</v>
      </c>
      <c r="J69" s="23">
        <v>10049.89</v>
      </c>
      <c r="K69" s="71" t="s">
        <v>34</v>
      </c>
      <c r="L69" s="23">
        <v>1941</v>
      </c>
      <c r="M69" s="24" t="s">
        <v>27</v>
      </c>
      <c r="N69" s="33" t="s">
        <v>92</v>
      </c>
      <c r="O69" s="23" t="s">
        <v>207</v>
      </c>
    </row>
    <row r="70" spans="1:15" ht="27" x14ac:dyDescent="0.2">
      <c r="A70" s="51">
        <v>14</v>
      </c>
      <c r="B70" s="52" t="s">
        <v>115</v>
      </c>
      <c r="C70" s="19">
        <v>6266971.0899999999</v>
      </c>
      <c r="D70" s="77">
        <v>433844.29</v>
      </c>
      <c r="E70" s="20">
        <v>0</v>
      </c>
      <c r="F70" s="20">
        <v>0</v>
      </c>
      <c r="G70" s="20">
        <f t="shared" si="25"/>
        <v>433844.29</v>
      </c>
      <c r="H70" s="21">
        <v>0</v>
      </c>
      <c r="I70" s="22">
        <f t="shared" si="26"/>
        <v>0</v>
      </c>
      <c r="J70" s="23">
        <v>3532.33</v>
      </c>
      <c r="K70" s="71" t="s">
        <v>34</v>
      </c>
      <c r="L70" s="23">
        <v>1656</v>
      </c>
      <c r="M70" s="24" t="s">
        <v>27</v>
      </c>
      <c r="N70" s="33" t="s">
        <v>92</v>
      </c>
      <c r="O70" s="23" t="s">
        <v>207</v>
      </c>
    </row>
    <row r="71" spans="1:15" ht="41.25" thickBot="1" x14ac:dyDescent="0.25">
      <c r="A71" s="48" t="s">
        <v>231</v>
      </c>
      <c r="B71" s="52" t="s">
        <v>232</v>
      </c>
      <c r="C71" s="19">
        <v>0</v>
      </c>
      <c r="D71" s="77">
        <v>784826.77</v>
      </c>
      <c r="E71" s="20">
        <v>235448.03</v>
      </c>
      <c r="F71" s="20">
        <v>235448.03</v>
      </c>
      <c r="G71" s="20">
        <f t="shared" si="25"/>
        <v>549378.74</v>
      </c>
      <c r="H71" s="21">
        <v>0.5</v>
      </c>
      <c r="I71" s="22">
        <f t="shared" si="26"/>
        <v>0.29999999872583344</v>
      </c>
      <c r="J71" s="23">
        <v>2731.56</v>
      </c>
      <c r="K71" s="23" t="s">
        <v>34</v>
      </c>
      <c r="L71" s="23">
        <v>250</v>
      </c>
      <c r="M71" s="24" t="s">
        <v>27</v>
      </c>
      <c r="N71" s="33" t="s">
        <v>92</v>
      </c>
      <c r="O71" s="25" t="s">
        <v>209</v>
      </c>
    </row>
    <row r="72" spans="1:15" ht="16.5" thickBot="1" x14ac:dyDescent="0.25">
      <c r="A72" s="27"/>
      <c r="B72" s="28" t="s">
        <v>31</v>
      </c>
      <c r="C72" s="29">
        <f>SUM(C65:C71)</f>
        <v>10122637.93</v>
      </c>
      <c r="D72" s="29">
        <f t="shared" ref="D72:G72" si="27">SUM(D65:D71)</f>
        <v>2533696.27</v>
      </c>
      <c r="E72" s="29">
        <f t="shared" si="27"/>
        <v>235448.03</v>
      </c>
      <c r="F72" s="29">
        <f t="shared" si="27"/>
        <v>235448.03</v>
      </c>
      <c r="G72" s="29">
        <f t="shared" si="27"/>
        <v>2298248.2400000002</v>
      </c>
      <c r="H72" s="21"/>
      <c r="I72" s="22"/>
      <c r="J72" s="23"/>
      <c r="K72" s="23"/>
      <c r="L72" s="23"/>
      <c r="M72" s="24"/>
      <c r="N72" s="24"/>
      <c r="O72" s="25"/>
    </row>
    <row r="73" spans="1:15" ht="17.25" thickBot="1" x14ac:dyDescent="0.25">
      <c r="A73" s="26"/>
      <c r="B73" s="47"/>
      <c r="C73" s="19"/>
      <c r="D73" s="19"/>
      <c r="E73" s="20"/>
      <c r="F73" s="20"/>
      <c r="G73" s="20"/>
      <c r="H73" s="21"/>
      <c r="I73" s="22"/>
      <c r="J73" s="23"/>
      <c r="K73" s="23"/>
      <c r="L73" s="23"/>
      <c r="M73" s="24"/>
      <c r="N73" s="24"/>
      <c r="O73" s="25"/>
    </row>
    <row r="74" spans="1:15" ht="26.25" thickBot="1" x14ac:dyDescent="0.25">
      <c r="A74" s="17"/>
      <c r="B74" s="18" t="s">
        <v>32</v>
      </c>
      <c r="C74" s="19"/>
      <c r="D74" s="19"/>
      <c r="E74" s="20"/>
      <c r="F74" s="20"/>
      <c r="G74" s="20"/>
      <c r="H74" s="21"/>
      <c r="I74" s="22"/>
      <c r="J74" s="23"/>
      <c r="K74" s="23"/>
      <c r="L74" s="23"/>
      <c r="M74" s="24"/>
      <c r="N74" s="24"/>
      <c r="O74" s="25"/>
    </row>
    <row r="75" spans="1:15" ht="40.5" x14ac:dyDescent="0.2">
      <c r="A75" s="51">
        <v>15</v>
      </c>
      <c r="B75" s="52" t="s">
        <v>116</v>
      </c>
      <c r="C75" s="19">
        <v>856206.29</v>
      </c>
      <c r="D75" s="19">
        <v>214051.57</v>
      </c>
      <c r="E75" s="20">
        <v>0</v>
      </c>
      <c r="F75" s="20">
        <v>0</v>
      </c>
      <c r="G75" s="20">
        <f t="shared" ref="G75:G81" si="28">(D75-F75)</f>
        <v>214051.57</v>
      </c>
      <c r="H75" s="21">
        <v>0</v>
      </c>
      <c r="I75" s="22">
        <f t="shared" ref="I75:I81" si="29">(F75*100%)/D75</f>
        <v>0</v>
      </c>
      <c r="J75" s="23">
        <v>700</v>
      </c>
      <c r="K75" s="71" t="s">
        <v>34</v>
      </c>
      <c r="L75" s="23">
        <v>173</v>
      </c>
      <c r="M75" s="24" t="s">
        <v>27</v>
      </c>
      <c r="N75" s="33" t="s">
        <v>92</v>
      </c>
      <c r="O75" s="25" t="s">
        <v>209</v>
      </c>
    </row>
    <row r="76" spans="1:15" ht="40.5" x14ac:dyDescent="0.2">
      <c r="A76" s="51">
        <v>16</v>
      </c>
      <c r="B76" s="52" t="s">
        <v>117</v>
      </c>
      <c r="C76" s="19">
        <v>395413.66</v>
      </c>
      <c r="D76" s="19">
        <v>98853.41</v>
      </c>
      <c r="E76" s="20">
        <v>0</v>
      </c>
      <c r="F76" s="20">
        <v>0</v>
      </c>
      <c r="G76" s="20">
        <f t="shared" si="28"/>
        <v>98853.41</v>
      </c>
      <c r="H76" s="21">
        <v>0</v>
      </c>
      <c r="I76" s="22">
        <f t="shared" si="29"/>
        <v>0</v>
      </c>
      <c r="J76" s="23">
        <v>362</v>
      </c>
      <c r="K76" s="71" t="s">
        <v>34</v>
      </c>
      <c r="L76" s="23">
        <v>83</v>
      </c>
      <c r="M76" s="24" t="s">
        <v>27</v>
      </c>
      <c r="N76" s="33" t="s">
        <v>92</v>
      </c>
      <c r="O76" s="25" t="s">
        <v>209</v>
      </c>
    </row>
    <row r="77" spans="1:15" ht="40.5" x14ac:dyDescent="0.2">
      <c r="A77" s="51">
        <v>17</v>
      </c>
      <c r="B77" s="52" t="s">
        <v>118</v>
      </c>
      <c r="C77" s="19">
        <v>219771.68</v>
      </c>
      <c r="D77" s="19">
        <v>54942.92</v>
      </c>
      <c r="E77" s="20">
        <v>0</v>
      </c>
      <c r="F77" s="20">
        <v>0</v>
      </c>
      <c r="G77" s="20">
        <f t="shared" si="28"/>
        <v>54942.92</v>
      </c>
      <c r="H77" s="21">
        <v>0</v>
      </c>
      <c r="I77" s="22">
        <f t="shared" si="29"/>
        <v>0</v>
      </c>
      <c r="J77" s="23">
        <v>200</v>
      </c>
      <c r="K77" s="71" t="s">
        <v>34</v>
      </c>
      <c r="L77" s="23">
        <v>87</v>
      </c>
      <c r="M77" s="24" t="s">
        <v>27</v>
      </c>
      <c r="N77" s="33" t="s">
        <v>92</v>
      </c>
      <c r="O77" s="25" t="s">
        <v>209</v>
      </c>
    </row>
    <row r="78" spans="1:15" ht="40.5" x14ac:dyDescent="0.2">
      <c r="A78" s="48">
        <v>18</v>
      </c>
      <c r="B78" s="52" t="s">
        <v>119</v>
      </c>
      <c r="C78" s="19">
        <v>124158.9</v>
      </c>
      <c r="D78" s="19">
        <v>31039.73</v>
      </c>
      <c r="E78" s="20">
        <v>0</v>
      </c>
      <c r="F78" s="20">
        <v>0</v>
      </c>
      <c r="G78" s="20">
        <f t="shared" si="28"/>
        <v>31039.73</v>
      </c>
      <c r="H78" s="21">
        <v>0</v>
      </c>
      <c r="I78" s="22">
        <f t="shared" si="29"/>
        <v>0</v>
      </c>
      <c r="J78" s="23">
        <v>102</v>
      </c>
      <c r="K78" s="71" t="s">
        <v>34</v>
      </c>
      <c r="L78" s="23">
        <v>45</v>
      </c>
      <c r="M78" s="24" t="s">
        <v>27</v>
      </c>
      <c r="N78" s="33" t="s">
        <v>92</v>
      </c>
      <c r="O78" s="25" t="s">
        <v>209</v>
      </c>
    </row>
    <row r="79" spans="1:15" ht="40.5" x14ac:dyDescent="0.2">
      <c r="A79" s="51">
        <v>19</v>
      </c>
      <c r="B79" s="52" t="s">
        <v>120</v>
      </c>
      <c r="C79" s="19">
        <v>522618.73</v>
      </c>
      <c r="D79" s="19">
        <v>130654.68</v>
      </c>
      <c r="E79" s="20">
        <v>0</v>
      </c>
      <c r="F79" s="20">
        <v>0</v>
      </c>
      <c r="G79" s="20">
        <f t="shared" si="28"/>
        <v>130654.68</v>
      </c>
      <c r="H79" s="21">
        <v>0</v>
      </c>
      <c r="I79" s="22">
        <f t="shared" si="29"/>
        <v>0</v>
      </c>
      <c r="J79" s="23">
        <v>433</v>
      </c>
      <c r="K79" s="71" t="s">
        <v>34</v>
      </c>
      <c r="L79" s="23">
        <v>173</v>
      </c>
      <c r="M79" s="24" t="s">
        <v>27</v>
      </c>
      <c r="N79" s="33" t="s">
        <v>92</v>
      </c>
      <c r="O79" s="25" t="s">
        <v>209</v>
      </c>
    </row>
    <row r="80" spans="1:15" ht="40.5" x14ac:dyDescent="0.2">
      <c r="A80" s="51">
        <v>20</v>
      </c>
      <c r="B80" s="52" t="s">
        <v>121</v>
      </c>
      <c r="C80" s="19">
        <v>79790.429999999993</v>
      </c>
      <c r="D80" s="19">
        <v>19947.61</v>
      </c>
      <c r="E80" s="20">
        <v>0</v>
      </c>
      <c r="F80" s="20">
        <v>0</v>
      </c>
      <c r="G80" s="20">
        <f t="shared" si="28"/>
        <v>19947.61</v>
      </c>
      <c r="H80" s="21">
        <v>0</v>
      </c>
      <c r="I80" s="22">
        <f t="shared" si="29"/>
        <v>0</v>
      </c>
      <c r="J80" s="23">
        <v>50</v>
      </c>
      <c r="K80" s="71" t="s">
        <v>34</v>
      </c>
      <c r="L80" s="23">
        <v>7</v>
      </c>
      <c r="M80" s="24" t="s">
        <v>27</v>
      </c>
      <c r="N80" s="33" t="s">
        <v>92</v>
      </c>
      <c r="O80" s="25" t="s">
        <v>209</v>
      </c>
    </row>
    <row r="81" spans="1:15" ht="27" x14ac:dyDescent="0.2">
      <c r="A81" s="51">
        <v>21</v>
      </c>
      <c r="B81" s="52" t="s">
        <v>122</v>
      </c>
      <c r="C81" s="19">
        <v>4777750.03</v>
      </c>
      <c r="D81" s="19">
        <v>1196530.22</v>
      </c>
      <c r="E81" s="20">
        <v>0</v>
      </c>
      <c r="F81" s="20">
        <v>0</v>
      </c>
      <c r="G81" s="20">
        <f t="shared" si="28"/>
        <v>1196530.22</v>
      </c>
      <c r="H81" s="21">
        <v>0</v>
      </c>
      <c r="I81" s="22">
        <f t="shared" si="29"/>
        <v>0</v>
      </c>
      <c r="J81" s="23">
        <v>3295</v>
      </c>
      <c r="K81" s="71" t="s">
        <v>34</v>
      </c>
      <c r="L81" s="23">
        <v>740</v>
      </c>
      <c r="M81" s="24" t="s">
        <v>27</v>
      </c>
      <c r="N81" s="33" t="s">
        <v>92</v>
      </c>
      <c r="O81" s="23" t="s">
        <v>207</v>
      </c>
    </row>
    <row r="82" spans="1:15" ht="17.25" thickBot="1" x14ac:dyDescent="0.25">
      <c r="A82" s="51"/>
      <c r="B82" s="52"/>
      <c r="C82" s="19"/>
      <c r="D82" s="19"/>
      <c r="E82" s="20"/>
      <c r="F82" s="20"/>
      <c r="G82" s="20"/>
      <c r="H82" s="21"/>
      <c r="I82" s="22"/>
      <c r="J82" s="23"/>
      <c r="K82" s="23"/>
      <c r="L82" s="23"/>
      <c r="M82" s="24"/>
      <c r="N82" s="33"/>
      <c r="O82" s="61"/>
    </row>
    <row r="83" spans="1:15" ht="16.5" thickBot="1" x14ac:dyDescent="0.25">
      <c r="A83" s="27"/>
      <c r="B83" s="28" t="s">
        <v>33</v>
      </c>
      <c r="C83" s="29">
        <f>SUM(C75:C82)</f>
        <v>6975709.7200000007</v>
      </c>
      <c r="D83" s="29">
        <f t="shared" ref="D83:G83" si="30">SUM(D75:D82)</f>
        <v>1746020.14</v>
      </c>
      <c r="E83" s="29">
        <f t="shared" si="30"/>
        <v>0</v>
      </c>
      <c r="F83" s="29">
        <f t="shared" si="30"/>
        <v>0</v>
      </c>
      <c r="G83" s="29">
        <f t="shared" si="30"/>
        <v>1746020.14</v>
      </c>
      <c r="H83" s="21"/>
      <c r="I83" s="22"/>
      <c r="J83" s="23"/>
      <c r="K83" s="23"/>
      <c r="L83" s="23"/>
      <c r="M83" s="24"/>
      <c r="N83" s="24"/>
      <c r="O83" s="49"/>
    </row>
    <row r="84" spans="1:15" ht="14.25" thickBot="1" x14ac:dyDescent="0.25">
      <c r="A84" s="31"/>
      <c r="B84" s="32"/>
      <c r="C84" s="37"/>
      <c r="D84" s="37"/>
      <c r="E84" s="38"/>
      <c r="F84" s="23"/>
      <c r="G84" s="23"/>
      <c r="H84" s="21"/>
      <c r="I84" s="22"/>
      <c r="J84" s="23"/>
      <c r="K84" s="23"/>
      <c r="L84" s="23"/>
      <c r="M84" s="24"/>
      <c r="N84" s="24"/>
      <c r="O84" s="49"/>
    </row>
    <row r="85" spans="1:15" ht="14.25" thickBot="1" x14ac:dyDescent="0.25">
      <c r="A85" s="17"/>
      <c r="B85" s="18" t="s">
        <v>54</v>
      </c>
      <c r="C85" s="37"/>
      <c r="D85" s="37"/>
      <c r="E85" s="38"/>
      <c r="F85" s="23"/>
      <c r="G85" s="23"/>
      <c r="H85" s="21"/>
      <c r="I85" s="22"/>
      <c r="J85" s="23"/>
      <c r="K85" s="23"/>
      <c r="L85" s="23"/>
      <c r="M85" s="24"/>
      <c r="N85" s="24"/>
      <c r="O85" s="49"/>
    </row>
    <row r="86" spans="1:15" ht="27.75" thickBot="1" x14ac:dyDescent="0.25">
      <c r="A86" s="57">
        <v>6</v>
      </c>
      <c r="B86" s="58" t="s">
        <v>123</v>
      </c>
      <c r="C86" s="55">
        <v>491900</v>
      </c>
      <c r="D86" s="55">
        <v>122975</v>
      </c>
      <c r="E86" s="56">
        <v>0</v>
      </c>
      <c r="F86" s="56">
        <v>0</v>
      </c>
      <c r="G86" s="56">
        <f t="shared" ref="G86:G88" si="31">(D86-F86)</f>
        <v>122975</v>
      </c>
      <c r="H86" s="35">
        <v>0</v>
      </c>
      <c r="I86" s="36">
        <f t="shared" ref="I86:I88" si="32">(F86*100%)/D86</f>
        <v>0</v>
      </c>
      <c r="J86" s="34">
        <v>500</v>
      </c>
      <c r="K86" s="72" t="s">
        <v>34</v>
      </c>
      <c r="L86" s="34">
        <v>80</v>
      </c>
      <c r="M86" s="39" t="s">
        <v>27</v>
      </c>
      <c r="N86" s="64" t="s">
        <v>92</v>
      </c>
      <c r="O86" s="65" t="s">
        <v>209</v>
      </c>
    </row>
    <row r="87" spans="1:15" ht="40.5" x14ac:dyDescent="0.2">
      <c r="A87" s="31">
        <v>7</v>
      </c>
      <c r="B87" s="32" t="s">
        <v>124</v>
      </c>
      <c r="C87" s="19">
        <v>358850</v>
      </c>
      <c r="D87" s="19">
        <v>89712.5</v>
      </c>
      <c r="E87" s="20">
        <v>0</v>
      </c>
      <c r="F87" s="20">
        <v>0</v>
      </c>
      <c r="G87" s="20">
        <f t="shared" si="31"/>
        <v>89712.5</v>
      </c>
      <c r="H87" s="21">
        <v>0</v>
      </c>
      <c r="I87" s="22">
        <f t="shared" si="32"/>
        <v>0</v>
      </c>
      <c r="J87" s="23">
        <v>270</v>
      </c>
      <c r="K87" s="71" t="s">
        <v>34</v>
      </c>
      <c r="L87" s="23">
        <v>80</v>
      </c>
      <c r="M87" s="24" t="s">
        <v>27</v>
      </c>
      <c r="N87" s="33" t="s">
        <v>92</v>
      </c>
      <c r="O87" s="25" t="s">
        <v>209</v>
      </c>
    </row>
    <row r="88" spans="1:15" ht="27" x14ac:dyDescent="0.2">
      <c r="A88" s="31">
        <v>8</v>
      </c>
      <c r="B88" s="32" t="s">
        <v>125</v>
      </c>
      <c r="C88" s="19">
        <v>493162.97</v>
      </c>
      <c r="D88" s="19">
        <v>123693.92</v>
      </c>
      <c r="E88" s="20">
        <v>0</v>
      </c>
      <c r="F88" s="20">
        <v>0</v>
      </c>
      <c r="G88" s="20">
        <f t="shared" si="31"/>
        <v>123693.92</v>
      </c>
      <c r="H88" s="21">
        <v>0</v>
      </c>
      <c r="I88" s="22">
        <f t="shared" si="32"/>
        <v>0</v>
      </c>
      <c r="J88" s="23">
        <v>370</v>
      </c>
      <c r="K88" s="71" t="s">
        <v>34</v>
      </c>
      <c r="L88" s="23">
        <v>120</v>
      </c>
      <c r="M88" s="24" t="s">
        <v>27</v>
      </c>
      <c r="N88" s="33" t="s">
        <v>92</v>
      </c>
      <c r="O88" s="25" t="s">
        <v>209</v>
      </c>
    </row>
    <row r="89" spans="1:15" ht="17.25" thickBot="1" x14ac:dyDescent="0.25">
      <c r="A89" s="31"/>
      <c r="B89" s="32"/>
      <c r="C89" s="19"/>
      <c r="D89" s="62"/>
      <c r="E89" s="20"/>
      <c r="F89" s="20"/>
      <c r="G89" s="20"/>
      <c r="H89" s="21"/>
      <c r="I89" s="22"/>
      <c r="J89" s="23"/>
      <c r="K89" s="23"/>
      <c r="L89" s="23"/>
      <c r="M89" s="24"/>
      <c r="N89" s="33"/>
      <c r="O89" s="61"/>
    </row>
    <row r="90" spans="1:15" ht="16.5" thickBot="1" x14ac:dyDescent="0.25">
      <c r="A90" s="27"/>
      <c r="B90" s="28" t="s">
        <v>55</v>
      </c>
      <c r="C90" s="29">
        <f>SUM(C86:C89)</f>
        <v>1343912.97</v>
      </c>
      <c r="D90" s="29">
        <f t="shared" ref="D90:G90" si="33">SUM(D86:D89)</f>
        <v>336381.42</v>
      </c>
      <c r="E90" s="29">
        <f t="shared" si="33"/>
        <v>0</v>
      </c>
      <c r="F90" s="29">
        <f t="shared" si="33"/>
        <v>0</v>
      </c>
      <c r="G90" s="29">
        <f t="shared" si="33"/>
        <v>336381.42</v>
      </c>
      <c r="H90" s="21"/>
      <c r="I90" s="22"/>
      <c r="J90" s="23"/>
      <c r="K90" s="23"/>
      <c r="L90" s="23"/>
      <c r="M90" s="24"/>
      <c r="N90" s="24"/>
      <c r="O90" s="49"/>
    </row>
    <row r="91" spans="1:15" ht="14.25" thickBot="1" x14ac:dyDescent="0.25">
      <c r="A91" s="31"/>
      <c r="B91" s="32"/>
      <c r="C91" s="37"/>
      <c r="D91" s="37"/>
      <c r="E91" s="38"/>
      <c r="F91" s="23"/>
      <c r="G91" s="23"/>
      <c r="H91" s="21"/>
      <c r="I91" s="22"/>
      <c r="J91" s="23"/>
      <c r="K91" s="23"/>
      <c r="L91" s="23"/>
      <c r="M91" s="24"/>
      <c r="N91" s="24"/>
      <c r="O91" s="49"/>
    </row>
    <row r="92" spans="1:15" ht="14.25" thickBot="1" x14ac:dyDescent="0.25">
      <c r="A92" s="17"/>
      <c r="B92" s="18" t="s">
        <v>126</v>
      </c>
      <c r="C92" s="37"/>
      <c r="D92" s="37"/>
      <c r="E92" s="38"/>
      <c r="F92" s="23"/>
      <c r="G92" s="23"/>
      <c r="H92" s="21"/>
      <c r="I92" s="22"/>
      <c r="J92" s="23"/>
      <c r="K92" s="23"/>
      <c r="L92" s="23"/>
      <c r="M92" s="24"/>
      <c r="N92" s="24"/>
      <c r="O92" s="49"/>
    </row>
    <row r="93" spans="1:15" ht="38.25" x14ac:dyDescent="0.2">
      <c r="A93" s="31">
        <v>1</v>
      </c>
      <c r="B93" s="32" t="s">
        <v>128</v>
      </c>
      <c r="C93" s="19">
        <v>12</v>
      </c>
      <c r="D93" s="19">
        <v>3</v>
      </c>
      <c r="E93" s="20">
        <v>0</v>
      </c>
      <c r="F93" s="20">
        <v>0</v>
      </c>
      <c r="G93" s="20">
        <f t="shared" ref="G93" si="34">(D93-F93)</f>
        <v>3</v>
      </c>
      <c r="H93" s="21">
        <v>0</v>
      </c>
      <c r="I93" s="22">
        <f t="shared" ref="I93" si="35">(F93*100%)/D93</f>
        <v>0</v>
      </c>
      <c r="J93" s="23">
        <v>1</v>
      </c>
      <c r="K93" s="23" t="s">
        <v>47</v>
      </c>
      <c r="L93" s="23">
        <v>1</v>
      </c>
      <c r="M93" s="24" t="s">
        <v>90</v>
      </c>
      <c r="N93" s="33" t="s">
        <v>130</v>
      </c>
      <c r="O93" s="23" t="s">
        <v>207</v>
      </c>
    </row>
    <row r="94" spans="1:15" ht="17.25" thickBot="1" x14ac:dyDescent="0.25">
      <c r="A94" s="31"/>
      <c r="B94" s="32"/>
      <c r="C94" s="19"/>
      <c r="D94" s="62"/>
      <c r="E94" s="20"/>
      <c r="F94" s="20"/>
      <c r="G94" s="20"/>
      <c r="H94" s="21"/>
      <c r="I94" s="22"/>
      <c r="J94" s="23"/>
      <c r="K94" s="23"/>
      <c r="L94" s="23"/>
      <c r="M94" s="24"/>
      <c r="N94" s="33"/>
      <c r="O94" s="61"/>
    </row>
    <row r="95" spans="1:15" ht="16.5" thickBot="1" x14ac:dyDescent="0.25">
      <c r="A95" s="27"/>
      <c r="B95" s="28" t="s">
        <v>127</v>
      </c>
      <c r="C95" s="29">
        <f>SUM(C93:C94)</f>
        <v>12</v>
      </c>
      <c r="D95" s="29">
        <f t="shared" ref="D95:G95" si="36">SUM(D93:D94)</f>
        <v>3</v>
      </c>
      <c r="E95" s="29">
        <f t="shared" si="36"/>
        <v>0</v>
      </c>
      <c r="F95" s="29">
        <f t="shared" si="36"/>
        <v>0</v>
      </c>
      <c r="G95" s="29">
        <f t="shared" si="36"/>
        <v>3</v>
      </c>
      <c r="H95" s="21"/>
      <c r="I95" s="22"/>
      <c r="J95" s="23"/>
      <c r="K95" s="23"/>
      <c r="L95" s="23"/>
      <c r="M95" s="24"/>
      <c r="N95" s="24"/>
      <c r="O95" s="49"/>
    </row>
    <row r="96" spans="1:15" ht="14.25" thickBot="1" x14ac:dyDescent="0.25">
      <c r="A96" s="31"/>
      <c r="B96" s="32"/>
      <c r="C96" s="37"/>
      <c r="D96" s="37"/>
      <c r="E96" s="38"/>
      <c r="F96" s="23"/>
      <c r="G96" s="23"/>
      <c r="H96" s="21"/>
      <c r="I96" s="22"/>
      <c r="J96" s="23"/>
      <c r="K96" s="23"/>
      <c r="L96" s="23"/>
      <c r="M96" s="24"/>
      <c r="N96" s="24"/>
      <c r="O96" s="49"/>
    </row>
    <row r="97" spans="1:15" ht="14.25" thickBot="1" x14ac:dyDescent="0.25">
      <c r="A97" s="17"/>
      <c r="B97" s="18" t="s">
        <v>57</v>
      </c>
      <c r="C97" s="37"/>
      <c r="D97" s="37"/>
      <c r="E97" s="38"/>
      <c r="F97" s="23"/>
      <c r="G97" s="23"/>
      <c r="H97" s="21"/>
      <c r="I97" s="22"/>
      <c r="J97" s="23"/>
      <c r="K97" s="23"/>
      <c r="L97" s="23"/>
      <c r="M97" s="24"/>
      <c r="N97" s="24"/>
      <c r="O97" s="49"/>
    </row>
    <row r="98" spans="1:15" ht="27" x14ac:dyDescent="0.2">
      <c r="A98" s="31">
        <v>1</v>
      </c>
      <c r="B98" s="32" t="s">
        <v>128</v>
      </c>
      <c r="C98" s="19">
        <v>12</v>
      </c>
      <c r="D98" s="19">
        <v>3</v>
      </c>
      <c r="E98" s="20">
        <v>0</v>
      </c>
      <c r="F98" s="20">
        <v>0</v>
      </c>
      <c r="G98" s="20">
        <f t="shared" ref="G98" si="37">(D98-F98)</f>
        <v>3</v>
      </c>
      <c r="H98" s="21">
        <v>0</v>
      </c>
      <c r="I98" s="22">
        <f t="shared" ref="I98" si="38">(F98*100%)/D98</f>
        <v>0</v>
      </c>
      <c r="J98" s="23">
        <v>1</v>
      </c>
      <c r="K98" s="23" t="s">
        <v>47</v>
      </c>
      <c r="L98" s="23">
        <v>1</v>
      </c>
      <c r="M98" s="24" t="s">
        <v>90</v>
      </c>
      <c r="N98" s="33" t="s">
        <v>56</v>
      </c>
      <c r="O98" s="23" t="s">
        <v>207</v>
      </c>
    </row>
    <row r="99" spans="1:15" ht="17.25" thickBot="1" x14ac:dyDescent="0.25">
      <c r="A99" s="31"/>
      <c r="B99" s="32"/>
      <c r="C99" s="19"/>
      <c r="D99" s="62"/>
      <c r="E99" s="20"/>
      <c r="F99" s="20"/>
      <c r="G99" s="20"/>
      <c r="H99" s="21"/>
      <c r="I99" s="22"/>
      <c r="J99" s="23"/>
      <c r="K99" s="23"/>
      <c r="L99" s="23"/>
      <c r="M99" s="24"/>
      <c r="N99" s="33"/>
      <c r="O99" s="61"/>
    </row>
    <row r="100" spans="1:15" ht="16.5" thickBot="1" x14ac:dyDescent="0.25">
      <c r="A100" s="27"/>
      <c r="B100" s="28" t="s">
        <v>58</v>
      </c>
      <c r="C100" s="29">
        <f>SUM(C98:C99)</f>
        <v>12</v>
      </c>
      <c r="D100" s="29">
        <f t="shared" ref="D100:G100" si="39">SUM(D98:D99)</f>
        <v>3</v>
      </c>
      <c r="E100" s="29">
        <f t="shared" si="39"/>
        <v>0</v>
      </c>
      <c r="F100" s="29">
        <f t="shared" si="39"/>
        <v>0</v>
      </c>
      <c r="G100" s="29">
        <f t="shared" si="39"/>
        <v>3</v>
      </c>
      <c r="H100" s="21"/>
      <c r="I100" s="22"/>
      <c r="J100" s="23"/>
      <c r="K100" s="23"/>
      <c r="L100" s="23"/>
      <c r="M100" s="24"/>
      <c r="N100" s="24"/>
      <c r="O100" s="49"/>
    </row>
    <row r="101" spans="1:15" ht="17.25" thickBot="1" x14ac:dyDescent="0.25">
      <c r="A101" s="31"/>
      <c r="B101" s="32"/>
      <c r="C101" s="19"/>
      <c r="D101" s="62"/>
      <c r="E101" s="20"/>
      <c r="F101" s="20"/>
      <c r="G101" s="20"/>
      <c r="H101" s="21"/>
      <c r="I101" s="22"/>
      <c r="J101" s="23"/>
      <c r="K101" s="23"/>
      <c r="L101" s="23"/>
      <c r="M101" s="24"/>
      <c r="N101" s="33"/>
      <c r="O101" s="61"/>
    </row>
    <row r="102" spans="1:15" ht="26.25" thickBot="1" x14ac:dyDescent="0.25">
      <c r="A102" s="17"/>
      <c r="B102" s="18" t="s">
        <v>59</v>
      </c>
      <c r="C102" s="37"/>
      <c r="D102" s="37"/>
      <c r="E102" s="38"/>
      <c r="F102" s="23"/>
      <c r="G102" s="23"/>
      <c r="H102" s="21"/>
      <c r="I102" s="22"/>
      <c r="J102" s="23"/>
      <c r="K102" s="23"/>
      <c r="L102" s="23"/>
      <c r="M102" s="24"/>
      <c r="N102" s="24"/>
      <c r="O102" s="49"/>
    </row>
    <row r="103" spans="1:15" ht="40.5" x14ac:dyDescent="0.2">
      <c r="A103" s="31">
        <v>11</v>
      </c>
      <c r="B103" s="32" t="s">
        <v>129</v>
      </c>
      <c r="C103" s="19">
        <v>693333.01</v>
      </c>
      <c r="D103" s="19">
        <v>173541.25</v>
      </c>
      <c r="E103" s="20">
        <v>0</v>
      </c>
      <c r="F103" s="20">
        <v>0</v>
      </c>
      <c r="G103" s="20">
        <f t="shared" ref="G103" si="40">(D103-F103)</f>
        <v>173541.25</v>
      </c>
      <c r="H103" s="21">
        <v>0</v>
      </c>
      <c r="I103" s="22">
        <f t="shared" ref="I103" si="41">(F103*100%)/D103</f>
        <v>0</v>
      </c>
      <c r="J103" s="23">
        <v>1</v>
      </c>
      <c r="K103" s="23" t="s">
        <v>47</v>
      </c>
      <c r="L103" s="23">
        <v>1</v>
      </c>
      <c r="M103" s="24" t="s">
        <v>90</v>
      </c>
      <c r="N103" s="33" t="s">
        <v>131</v>
      </c>
      <c r="O103" s="23" t="s">
        <v>207</v>
      </c>
    </row>
    <row r="104" spans="1:15" ht="17.25" thickBot="1" x14ac:dyDescent="0.25">
      <c r="A104" s="31"/>
      <c r="B104" s="32"/>
      <c r="C104" s="19"/>
      <c r="D104" s="62"/>
      <c r="E104" s="20"/>
      <c r="F104" s="20"/>
      <c r="G104" s="20"/>
      <c r="H104" s="21"/>
      <c r="I104" s="22"/>
      <c r="J104" s="23"/>
      <c r="K104" s="23"/>
      <c r="L104" s="23"/>
      <c r="M104" s="24"/>
      <c r="N104" s="33"/>
      <c r="O104" s="61"/>
    </row>
    <row r="105" spans="1:15" ht="16.5" thickBot="1" x14ac:dyDescent="0.25">
      <c r="A105" s="27"/>
      <c r="B105" s="28" t="s">
        <v>60</v>
      </c>
      <c r="C105" s="29">
        <f>SUM(C103)</f>
        <v>693333.01</v>
      </c>
      <c r="D105" s="29">
        <f t="shared" ref="D105:G105" si="42">SUM(D103)</f>
        <v>173541.25</v>
      </c>
      <c r="E105" s="29">
        <f t="shared" si="42"/>
        <v>0</v>
      </c>
      <c r="F105" s="29">
        <f t="shared" si="42"/>
        <v>0</v>
      </c>
      <c r="G105" s="29">
        <f t="shared" si="42"/>
        <v>173541.25</v>
      </c>
      <c r="H105" s="21"/>
      <c r="I105" s="22"/>
      <c r="J105" s="23"/>
      <c r="K105" s="23"/>
      <c r="L105" s="23"/>
      <c r="M105" s="24"/>
      <c r="N105" s="33"/>
      <c r="O105" s="61"/>
    </row>
    <row r="106" spans="1:15" ht="14.25" thickBot="1" x14ac:dyDescent="0.25">
      <c r="A106" s="31"/>
      <c r="B106" s="32"/>
      <c r="C106" s="37"/>
      <c r="D106" s="37"/>
      <c r="E106" s="38"/>
      <c r="F106" s="23"/>
      <c r="G106" s="23"/>
      <c r="H106" s="21"/>
      <c r="I106" s="22"/>
      <c r="J106" s="23"/>
      <c r="K106" s="23"/>
      <c r="L106" s="23"/>
      <c r="M106" s="24"/>
      <c r="N106" s="24"/>
      <c r="O106" s="49"/>
    </row>
    <row r="107" spans="1:15" ht="26.25" thickBot="1" x14ac:dyDescent="0.25">
      <c r="A107" s="17"/>
      <c r="B107" s="18" t="s">
        <v>132</v>
      </c>
      <c r="C107" s="37"/>
      <c r="D107" s="37"/>
      <c r="E107" s="38"/>
      <c r="F107" s="23"/>
      <c r="G107" s="23"/>
      <c r="H107" s="21"/>
      <c r="I107" s="22"/>
      <c r="J107" s="23"/>
      <c r="K107" s="23"/>
      <c r="L107" s="23"/>
      <c r="M107" s="24"/>
      <c r="N107" s="24"/>
      <c r="O107" s="49"/>
    </row>
    <row r="108" spans="1:15" ht="40.5" x14ac:dyDescent="0.2">
      <c r="A108" s="31">
        <v>11</v>
      </c>
      <c r="B108" s="32" t="s">
        <v>129</v>
      </c>
      <c r="C108" s="19">
        <v>693333.01</v>
      </c>
      <c r="D108" s="19">
        <v>173541.25</v>
      </c>
      <c r="E108" s="20">
        <v>0</v>
      </c>
      <c r="F108" s="20">
        <v>0</v>
      </c>
      <c r="G108" s="20">
        <f t="shared" ref="G108" si="43">(D108-F108)</f>
        <v>173541.25</v>
      </c>
      <c r="H108" s="21">
        <v>0</v>
      </c>
      <c r="I108" s="22">
        <f t="shared" ref="I108" si="44">(F108*100%)/D108</f>
        <v>0</v>
      </c>
      <c r="J108" s="23">
        <v>1</v>
      </c>
      <c r="K108" s="23" t="s">
        <v>47</v>
      </c>
      <c r="L108" s="23">
        <v>1</v>
      </c>
      <c r="M108" s="24" t="s">
        <v>90</v>
      </c>
      <c r="N108" s="33" t="s">
        <v>134</v>
      </c>
      <c r="O108" s="23" t="s">
        <v>207</v>
      </c>
    </row>
    <row r="109" spans="1:15" ht="17.25" thickBot="1" x14ac:dyDescent="0.25">
      <c r="A109" s="31"/>
      <c r="B109" s="32"/>
      <c r="C109" s="19"/>
      <c r="D109" s="62"/>
      <c r="E109" s="20"/>
      <c r="F109" s="20"/>
      <c r="G109" s="20"/>
      <c r="H109" s="21"/>
      <c r="I109" s="22"/>
      <c r="J109" s="23"/>
      <c r="K109" s="23"/>
      <c r="L109" s="23"/>
      <c r="M109" s="24"/>
      <c r="N109" s="33"/>
      <c r="O109" s="61"/>
    </row>
    <row r="110" spans="1:15" ht="16.5" thickBot="1" x14ac:dyDescent="0.25">
      <c r="A110" s="27"/>
      <c r="B110" s="28" t="s">
        <v>133</v>
      </c>
      <c r="C110" s="29">
        <f>SUM(C108)</f>
        <v>693333.01</v>
      </c>
      <c r="D110" s="29">
        <f t="shared" ref="D110:G110" si="45">SUM(D108)</f>
        <v>173541.25</v>
      </c>
      <c r="E110" s="29">
        <f t="shared" si="45"/>
        <v>0</v>
      </c>
      <c r="F110" s="29">
        <f t="shared" si="45"/>
        <v>0</v>
      </c>
      <c r="G110" s="29">
        <f t="shared" si="45"/>
        <v>173541.25</v>
      </c>
      <c r="H110" s="21"/>
      <c r="I110" s="22"/>
      <c r="J110" s="23"/>
      <c r="K110" s="23"/>
      <c r="L110" s="23"/>
      <c r="M110" s="24"/>
      <c r="N110" s="33"/>
      <c r="O110" s="61"/>
    </row>
    <row r="111" spans="1:15" ht="17.25" thickBot="1" x14ac:dyDescent="0.25">
      <c r="A111" s="31"/>
      <c r="B111" s="32"/>
      <c r="C111" s="19"/>
      <c r="D111" s="62"/>
      <c r="E111" s="20"/>
      <c r="F111" s="20"/>
      <c r="G111" s="20"/>
      <c r="H111" s="21"/>
      <c r="I111" s="22"/>
      <c r="J111" s="23"/>
      <c r="K111" s="23"/>
      <c r="L111" s="23"/>
      <c r="M111" s="24"/>
      <c r="N111" s="33"/>
      <c r="O111" s="61"/>
    </row>
    <row r="112" spans="1:15" ht="14.25" thickBot="1" x14ac:dyDescent="0.25">
      <c r="A112" s="17"/>
      <c r="B112" s="18" t="s">
        <v>136</v>
      </c>
      <c r="C112" s="37"/>
      <c r="D112" s="37"/>
      <c r="E112" s="38"/>
      <c r="F112" s="23"/>
      <c r="G112" s="23"/>
      <c r="H112" s="21"/>
      <c r="I112" s="22"/>
      <c r="J112" s="23"/>
      <c r="K112" s="23"/>
      <c r="L112" s="23"/>
      <c r="M112" s="24"/>
      <c r="N112" s="24"/>
      <c r="O112" s="49"/>
    </row>
    <row r="113" spans="1:15" ht="40.5" x14ac:dyDescent="0.2">
      <c r="A113" s="51">
        <v>6</v>
      </c>
      <c r="B113" s="52" t="s">
        <v>137</v>
      </c>
      <c r="C113" s="19">
        <v>200000</v>
      </c>
      <c r="D113" s="19">
        <v>50000</v>
      </c>
      <c r="E113" s="20">
        <v>0</v>
      </c>
      <c r="F113" s="20">
        <v>0</v>
      </c>
      <c r="G113" s="20">
        <f t="shared" ref="G113:G115" si="46">(D113-F113)</f>
        <v>50000</v>
      </c>
      <c r="H113" s="21">
        <v>0</v>
      </c>
      <c r="I113" s="22">
        <f t="shared" ref="I113:I115" si="47">(F113*100%)/D113</f>
        <v>0</v>
      </c>
      <c r="J113" s="23" t="s">
        <v>45</v>
      </c>
      <c r="K113" s="71" t="s">
        <v>141</v>
      </c>
      <c r="L113" s="23">
        <v>1</v>
      </c>
      <c r="M113" s="24" t="s">
        <v>90</v>
      </c>
      <c r="N113" s="33" t="s">
        <v>93</v>
      </c>
      <c r="O113" s="23" t="s">
        <v>208</v>
      </c>
    </row>
    <row r="114" spans="1:15" ht="41.25" thickBot="1" x14ac:dyDescent="0.25">
      <c r="A114" s="53">
        <v>7</v>
      </c>
      <c r="B114" s="54" t="s">
        <v>138</v>
      </c>
      <c r="C114" s="55">
        <v>200000</v>
      </c>
      <c r="D114" s="55">
        <v>50000</v>
      </c>
      <c r="E114" s="56">
        <v>0</v>
      </c>
      <c r="F114" s="56">
        <v>0</v>
      </c>
      <c r="G114" s="56">
        <f t="shared" si="46"/>
        <v>50000</v>
      </c>
      <c r="H114" s="35">
        <v>0</v>
      </c>
      <c r="I114" s="36">
        <f t="shared" si="47"/>
        <v>0</v>
      </c>
      <c r="J114" s="34">
        <v>5</v>
      </c>
      <c r="K114" s="34" t="s">
        <v>139</v>
      </c>
      <c r="L114" s="34">
        <v>1</v>
      </c>
      <c r="M114" s="39" t="s">
        <v>90</v>
      </c>
      <c r="N114" s="64" t="s">
        <v>93</v>
      </c>
      <c r="O114" s="34" t="s">
        <v>208</v>
      </c>
    </row>
    <row r="115" spans="1:15" ht="16.5" x14ac:dyDescent="0.2">
      <c r="A115" s="51">
        <v>12</v>
      </c>
      <c r="B115" s="52" t="s">
        <v>140</v>
      </c>
      <c r="C115" s="19">
        <v>904000</v>
      </c>
      <c r="D115" s="19">
        <v>226000</v>
      </c>
      <c r="E115" s="20">
        <v>0</v>
      </c>
      <c r="F115" s="20">
        <v>0</v>
      </c>
      <c r="G115" s="20">
        <f t="shared" si="46"/>
        <v>226000</v>
      </c>
      <c r="H115" s="21">
        <v>0</v>
      </c>
      <c r="I115" s="22">
        <f t="shared" si="47"/>
        <v>0</v>
      </c>
      <c r="J115" s="23">
        <v>2</v>
      </c>
      <c r="K115" s="23" t="s">
        <v>46</v>
      </c>
      <c r="L115" s="23">
        <v>1</v>
      </c>
      <c r="M115" s="24" t="s">
        <v>90</v>
      </c>
      <c r="N115" s="33" t="s">
        <v>93</v>
      </c>
      <c r="O115" s="23" t="s">
        <v>212</v>
      </c>
    </row>
    <row r="116" spans="1:15" ht="17.25" thickBot="1" x14ac:dyDescent="0.25">
      <c r="A116" s="51"/>
      <c r="B116" s="52"/>
      <c r="C116" s="19"/>
      <c r="D116" s="19"/>
      <c r="E116" s="20"/>
      <c r="F116" s="20"/>
      <c r="G116" s="20"/>
      <c r="H116" s="21"/>
      <c r="I116" s="22"/>
      <c r="J116" s="23"/>
      <c r="K116" s="23"/>
      <c r="L116" s="23"/>
      <c r="M116" s="24"/>
      <c r="N116" s="24"/>
      <c r="O116" s="61"/>
    </row>
    <row r="117" spans="1:15" ht="16.5" thickBot="1" x14ac:dyDescent="0.25">
      <c r="A117" s="27"/>
      <c r="B117" s="28" t="s">
        <v>135</v>
      </c>
      <c r="C117" s="29">
        <f>SUM(C113:C116)</f>
        <v>1304000</v>
      </c>
      <c r="D117" s="29">
        <f t="shared" ref="D117:G117" si="48">SUM(D113:D116)</f>
        <v>326000</v>
      </c>
      <c r="E117" s="29">
        <f t="shared" si="48"/>
        <v>0</v>
      </c>
      <c r="F117" s="29">
        <f t="shared" si="48"/>
        <v>0</v>
      </c>
      <c r="G117" s="29">
        <f t="shared" si="48"/>
        <v>326000</v>
      </c>
      <c r="H117" s="21"/>
      <c r="I117" s="22"/>
      <c r="J117" s="23"/>
      <c r="K117" s="23"/>
      <c r="L117" s="23"/>
      <c r="M117" s="24"/>
      <c r="N117" s="24"/>
      <c r="O117" s="49"/>
    </row>
    <row r="118" spans="1:15" ht="14.25" thickBot="1" x14ac:dyDescent="0.25">
      <c r="A118" s="31"/>
      <c r="B118" s="32"/>
      <c r="C118" s="37"/>
      <c r="D118" s="37"/>
      <c r="E118" s="38"/>
      <c r="F118" s="23"/>
      <c r="G118" s="23"/>
      <c r="H118" s="21"/>
      <c r="I118" s="22"/>
      <c r="J118" s="23"/>
      <c r="K118" s="23"/>
      <c r="L118" s="23"/>
      <c r="M118" s="24"/>
      <c r="N118" s="24"/>
      <c r="O118" s="49"/>
    </row>
    <row r="119" spans="1:15" ht="14.25" thickBot="1" x14ac:dyDescent="0.25">
      <c r="A119" s="17"/>
      <c r="B119" s="18" t="s">
        <v>142</v>
      </c>
      <c r="C119" s="37"/>
      <c r="D119" s="37"/>
      <c r="E119" s="38"/>
      <c r="F119" s="23"/>
      <c r="G119" s="23"/>
      <c r="H119" s="21"/>
      <c r="I119" s="22"/>
      <c r="J119" s="23"/>
      <c r="K119" s="23"/>
      <c r="L119" s="23"/>
      <c r="M119" s="24"/>
      <c r="N119" s="24"/>
      <c r="O119" s="49"/>
    </row>
    <row r="120" spans="1:15" ht="16.5" x14ac:dyDescent="0.2">
      <c r="A120" s="51">
        <v>1</v>
      </c>
      <c r="B120" s="52" t="s">
        <v>144</v>
      </c>
      <c r="C120" s="19">
        <v>452000</v>
      </c>
      <c r="D120" s="19">
        <v>113000</v>
      </c>
      <c r="E120" s="20">
        <v>0</v>
      </c>
      <c r="F120" s="20">
        <v>0</v>
      </c>
      <c r="G120" s="20">
        <f t="shared" ref="G120:G121" si="49">(D120-F120)</f>
        <v>113000</v>
      </c>
      <c r="H120" s="21">
        <v>0</v>
      </c>
      <c r="I120" s="22">
        <f t="shared" ref="I120:I121" si="50">(F120*100%)/D120</f>
        <v>0</v>
      </c>
      <c r="J120" s="62">
        <v>1</v>
      </c>
      <c r="K120" s="71" t="s">
        <v>43</v>
      </c>
      <c r="L120" s="20">
        <v>260</v>
      </c>
      <c r="M120" s="24" t="s">
        <v>27</v>
      </c>
      <c r="N120" s="33" t="s">
        <v>146</v>
      </c>
      <c r="O120" s="23" t="s">
        <v>209</v>
      </c>
    </row>
    <row r="121" spans="1:15" ht="16.5" x14ac:dyDescent="0.2">
      <c r="A121" s="51">
        <v>2</v>
      </c>
      <c r="B121" s="52" t="s">
        <v>145</v>
      </c>
      <c r="C121" s="19">
        <v>452000</v>
      </c>
      <c r="D121" s="19">
        <v>113662.39999999999</v>
      </c>
      <c r="E121" s="20">
        <v>0</v>
      </c>
      <c r="F121" s="20">
        <v>0</v>
      </c>
      <c r="G121" s="20">
        <f t="shared" si="49"/>
        <v>113662.39999999999</v>
      </c>
      <c r="H121" s="21">
        <v>0</v>
      </c>
      <c r="I121" s="22">
        <f t="shared" si="50"/>
        <v>0</v>
      </c>
      <c r="J121" s="62">
        <v>1</v>
      </c>
      <c r="K121" s="23" t="s">
        <v>43</v>
      </c>
      <c r="L121" s="20">
        <v>180</v>
      </c>
      <c r="M121" s="24" t="s">
        <v>27</v>
      </c>
      <c r="N121" s="33" t="s">
        <v>146</v>
      </c>
      <c r="O121" s="23" t="s">
        <v>209</v>
      </c>
    </row>
    <row r="122" spans="1:15" ht="17.25" thickBot="1" x14ac:dyDescent="0.25">
      <c r="A122" s="51"/>
      <c r="B122" s="52"/>
      <c r="C122" s="19"/>
      <c r="D122" s="19"/>
      <c r="E122" s="20"/>
      <c r="F122" s="20"/>
      <c r="G122" s="20"/>
      <c r="H122" s="21"/>
      <c r="I122" s="22"/>
      <c r="J122" s="23"/>
      <c r="K122" s="23"/>
      <c r="L122" s="23"/>
      <c r="M122" s="24"/>
      <c r="N122" s="24"/>
      <c r="O122" s="61"/>
    </row>
    <row r="123" spans="1:15" ht="16.5" thickBot="1" x14ac:dyDescent="0.25">
      <c r="A123" s="27"/>
      <c r="B123" s="28" t="s">
        <v>143</v>
      </c>
      <c r="C123" s="29">
        <f>SUM(C120:C122)</f>
        <v>904000</v>
      </c>
      <c r="D123" s="29">
        <f>SUM(D120:D122)</f>
        <v>226662.39999999999</v>
      </c>
      <c r="E123" s="29">
        <f>SUM(E120:E122)</f>
        <v>0</v>
      </c>
      <c r="F123" s="29">
        <f>SUM(F120:F122)</f>
        <v>0</v>
      </c>
      <c r="G123" s="29">
        <f>SUM(G120:G122)</f>
        <v>226662.39999999999</v>
      </c>
      <c r="H123" s="21"/>
      <c r="I123" s="22"/>
      <c r="J123" s="23"/>
      <c r="K123" s="23"/>
      <c r="L123" s="23"/>
      <c r="M123" s="24"/>
      <c r="N123" s="24"/>
      <c r="O123" s="49"/>
    </row>
    <row r="124" spans="1:15" ht="14.25" thickBot="1" x14ac:dyDescent="0.25">
      <c r="A124" s="31"/>
      <c r="B124" s="32"/>
      <c r="C124" s="37"/>
      <c r="D124" s="37"/>
      <c r="E124" s="38"/>
      <c r="F124" s="23"/>
      <c r="G124" s="23"/>
      <c r="H124" s="21"/>
      <c r="I124" s="22"/>
      <c r="J124" s="23"/>
      <c r="K124" s="23"/>
      <c r="L124" s="23"/>
      <c r="M124" s="24"/>
      <c r="N124" s="24"/>
      <c r="O124" s="49"/>
    </row>
    <row r="125" spans="1:15" ht="14.25" thickBot="1" x14ac:dyDescent="0.25">
      <c r="A125" s="17"/>
      <c r="B125" s="18" t="s">
        <v>147</v>
      </c>
      <c r="C125" s="37"/>
      <c r="D125" s="37"/>
      <c r="E125" s="38"/>
      <c r="F125" s="23"/>
      <c r="G125" s="23"/>
      <c r="H125" s="21"/>
      <c r="I125" s="22"/>
      <c r="J125" s="23"/>
      <c r="K125" s="23"/>
      <c r="L125" s="23"/>
      <c r="M125" s="24"/>
      <c r="N125" s="24"/>
      <c r="O125" s="49"/>
    </row>
    <row r="126" spans="1:15" ht="27" x14ac:dyDescent="0.2">
      <c r="A126" s="31">
        <v>14</v>
      </c>
      <c r="B126" s="32" t="s">
        <v>149</v>
      </c>
      <c r="C126" s="19">
        <v>1130000</v>
      </c>
      <c r="D126" s="19">
        <v>282500</v>
      </c>
      <c r="E126" s="20">
        <v>0</v>
      </c>
      <c r="F126" s="20">
        <v>0</v>
      </c>
      <c r="G126" s="20">
        <f t="shared" ref="G126" si="51">(D126-F126)</f>
        <v>282500</v>
      </c>
      <c r="H126" s="21">
        <v>0</v>
      </c>
      <c r="I126" s="22">
        <f t="shared" ref="I126" si="52">(F126*100%)/D126</f>
        <v>0</v>
      </c>
      <c r="J126" s="23">
        <v>4</v>
      </c>
      <c r="K126" s="62" t="s">
        <v>46</v>
      </c>
      <c r="L126" s="23">
        <v>1</v>
      </c>
      <c r="M126" s="24" t="s">
        <v>90</v>
      </c>
      <c r="N126" s="33" t="s">
        <v>150</v>
      </c>
      <c r="O126" s="25" t="s">
        <v>212</v>
      </c>
    </row>
    <row r="127" spans="1:15" ht="17.25" thickBot="1" x14ac:dyDescent="0.25">
      <c r="A127" s="31"/>
      <c r="B127" s="32"/>
      <c r="C127" s="19"/>
      <c r="D127" s="62"/>
      <c r="E127" s="20"/>
      <c r="F127" s="20"/>
      <c r="G127" s="20"/>
      <c r="H127" s="21"/>
      <c r="I127" s="22"/>
      <c r="J127" s="23"/>
      <c r="K127" s="23"/>
      <c r="L127" s="23"/>
      <c r="M127" s="24"/>
      <c r="N127" s="33"/>
      <c r="O127" s="61"/>
    </row>
    <row r="128" spans="1:15" ht="16.5" thickBot="1" x14ac:dyDescent="0.25">
      <c r="A128" s="27"/>
      <c r="B128" s="28" t="s">
        <v>148</v>
      </c>
      <c r="C128" s="29">
        <f>SUM(C126)</f>
        <v>1130000</v>
      </c>
      <c r="D128" s="29">
        <f t="shared" ref="D128:G128" si="53">SUM(D126)</f>
        <v>282500</v>
      </c>
      <c r="E128" s="29">
        <f t="shared" si="53"/>
        <v>0</v>
      </c>
      <c r="F128" s="29">
        <f t="shared" si="53"/>
        <v>0</v>
      </c>
      <c r="G128" s="29">
        <f t="shared" si="53"/>
        <v>282500</v>
      </c>
      <c r="H128" s="21"/>
      <c r="I128" s="22"/>
      <c r="J128" s="23"/>
      <c r="K128" s="23"/>
      <c r="L128" s="23"/>
      <c r="M128" s="24"/>
      <c r="N128" s="24"/>
      <c r="O128" s="49"/>
    </row>
    <row r="129" spans="1:15" ht="14.25" thickBot="1" x14ac:dyDescent="0.25">
      <c r="A129" s="31"/>
      <c r="B129" s="32"/>
      <c r="C129" s="37"/>
      <c r="D129" s="37"/>
      <c r="E129" s="38"/>
      <c r="F129" s="23"/>
      <c r="G129" s="23"/>
      <c r="H129" s="21"/>
      <c r="I129" s="22"/>
      <c r="J129" s="23"/>
      <c r="K129" s="23"/>
      <c r="L129" s="23"/>
      <c r="M129" s="24"/>
      <c r="N129" s="24"/>
      <c r="O129" s="49"/>
    </row>
    <row r="130" spans="1:15" ht="17.25" thickBot="1" x14ac:dyDescent="0.25">
      <c r="A130" s="17"/>
      <c r="B130" s="18" t="s">
        <v>61</v>
      </c>
      <c r="C130" s="37"/>
      <c r="D130" s="37"/>
      <c r="E130" s="38"/>
      <c r="F130" s="23"/>
      <c r="G130" s="23"/>
      <c r="H130" s="21"/>
      <c r="I130" s="22"/>
      <c r="J130" s="23"/>
      <c r="K130" s="23"/>
      <c r="L130" s="23"/>
      <c r="M130" s="20"/>
      <c r="N130" s="24"/>
      <c r="O130" s="49"/>
    </row>
    <row r="131" spans="1:15" ht="16.5" x14ac:dyDescent="0.2">
      <c r="A131" s="31">
        <v>1</v>
      </c>
      <c r="B131" s="32" t="s">
        <v>151</v>
      </c>
      <c r="C131" s="19">
        <v>156250</v>
      </c>
      <c r="D131" s="19">
        <v>39062.449999999997</v>
      </c>
      <c r="E131" s="20">
        <v>0</v>
      </c>
      <c r="F131" s="20">
        <v>0</v>
      </c>
      <c r="G131" s="20">
        <f t="shared" ref="G131:G134" si="54">(D131-F131)</f>
        <v>39062.449999999997</v>
      </c>
      <c r="H131" s="21">
        <v>0</v>
      </c>
      <c r="I131" s="22">
        <f t="shared" ref="I131:I134" si="55">(F131*100%)/D131</f>
        <v>0</v>
      </c>
      <c r="J131" s="23">
        <v>954</v>
      </c>
      <c r="K131" s="62" t="s">
        <v>38</v>
      </c>
      <c r="L131" s="23">
        <v>1</v>
      </c>
      <c r="M131" s="24" t="s">
        <v>90</v>
      </c>
      <c r="N131" s="33" t="s">
        <v>155</v>
      </c>
      <c r="O131" s="23" t="s">
        <v>209</v>
      </c>
    </row>
    <row r="132" spans="1:15" ht="16.5" x14ac:dyDescent="0.2">
      <c r="A132" s="31">
        <v>2</v>
      </c>
      <c r="B132" s="32" t="s">
        <v>152</v>
      </c>
      <c r="C132" s="19">
        <v>300625</v>
      </c>
      <c r="D132" s="19">
        <v>75156.25</v>
      </c>
      <c r="E132" s="20">
        <v>0</v>
      </c>
      <c r="F132" s="20">
        <v>0</v>
      </c>
      <c r="G132" s="20">
        <f t="shared" si="54"/>
        <v>75156.25</v>
      </c>
      <c r="H132" s="21">
        <v>0</v>
      </c>
      <c r="I132" s="22">
        <f t="shared" si="55"/>
        <v>0</v>
      </c>
      <c r="J132" s="23">
        <v>3717</v>
      </c>
      <c r="K132" s="62" t="s">
        <v>38</v>
      </c>
      <c r="L132" s="23">
        <v>1</v>
      </c>
      <c r="M132" s="24" t="s">
        <v>90</v>
      </c>
      <c r="N132" s="33" t="s">
        <v>155</v>
      </c>
      <c r="O132" s="23" t="s">
        <v>209</v>
      </c>
    </row>
    <row r="133" spans="1:15" ht="16.5" x14ac:dyDescent="0.2">
      <c r="A133" s="31">
        <v>3</v>
      </c>
      <c r="B133" s="32" t="s">
        <v>153</v>
      </c>
      <c r="C133" s="19">
        <v>108125</v>
      </c>
      <c r="D133" s="19">
        <v>27031.25</v>
      </c>
      <c r="E133" s="20">
        <v>0</v>
      </c>
      <c r="F133" s="20">
        <v>0</v>
      </c>
      <c r="G133" s="20">
        <f t="shared" si="54"/>
        <v>27031.25</v>
      </c>
      <c r="H133" s="21">
        <v>0</v>
      </c>
      <c r="I133" s="22">
        <f t="shared" si="55"/>
        <v>0</v>
      </c>
      <c r="J133" s="23">
        <v>1493.71</v>
      </c>
      <c r="K133" s="62" t="s">
        <v>38</v>
      </c>
      <c r="L133" s="23">
        <v>1</v>
      </c>
      <c r="M133" s="24" t="s">
        <v>90</v>
      </c>
      <c r="N133" s="33" t="s">
        <v>155</v>
      </c>
      <c r="O133" s="23" t="s">
        <v>209</v>
      </c>
    </row>
    <row r="134" spans="1:15" ht="27" x14ac:dyDescent="0.2">
      <c r="A134" s="31">
        <v>4</v>
      </c>
      <c r="B134" s="32" t="s">
        <v>154</v>
      </c>
      <c r="C134" s="19">
        <v>565000</v>
      </c>
      <c r="D134" s="19">
        <v>147928.04999999999</v>
      </c>
      <c r="E134" s="20">
        <v>0</v>
      </c>
      <c r="F134" s="20">
        <v>0</v>
      </c>
      <c r="G134" s="20">
        <f t="shared" si="54"/>
        <v>147928.04999999999</v>
      </c>
      <c r="H134" s="21">
        <v>0</v>
      </c>
      <c r="I134" s="22">
        <f t="shared" si="55"/>
        <v>0</v>
      </c>
      <c r="J134" s="23">
        <v>3034</v>
      </c>
      <c r="K134" s="62" t="s">
        <v>38</v>
      </c>
      <c r="L134" s="23">
        <v>1</v>
      </c>
      <c r="M134" s="24" t="s">
        <v>90</v>
      </c>
      <c r="N134" s="33" t="s">
        <v>155</v>
      </c>
      <c r="O134" s="25" t="s">
        <v>212</v>
      </c>
    </row>
    <row r="135" spans="1:15" ht="17.25" thickBot="1" x14ac:dyDescent="0.25">
      <c r="A135" s="31"/>
      <c r="B135" s="32"/>
      <c r="C135" s="19"/>
      <c r="D135" s="62"/>
      <c r="E135" s="20"/>
      <c r="F135" s="20"/>
      <c r="G135" s="20"/>
      <c r="H135" s="21"/>
      <c r="I135" s="22"/>
      <c r="J135" s="23"/>
      <c r="K135" s="23"/>
      <c r="L135" s="23"/>
      <c r="M135" s="24"/>
      <c r="N135" s="33"/>
      <c r="O135" s="61"/>
    </row>
    <row r="136" spans="1:15" ht="16.5" thickBot="1" x14ac:dyDescent="0.25">
      <c r="A136" s="27"/>
      <c r="B136" s="28" t="s">
        <v>62</v>
      </c>
      <c r="C136" s="29">
        <f>SUM(C131:C135)</f>
        <v>1130000</v>
      </c>
      <c r="D136" s="29">
        <f t="shared" ref="D136:G136" si="56">SUM(D131:D135)</f>
        <v>289178</v>
      </c>
      <c r="E136" s="29">
        <f t="shared" si="56"/>
        <v>0</v>
      </c>
      <c r="F136" s="29">
        <f t="shared" si="56"/>
        <v>0</v>
      </c>
      <c r="G136" s="29">
        <f t="shared" si="56"/>
        <v>289178</v>
      </c>
      <c r="H136" s="21"/>
      <c r="I136" s="22"/>
      <c r="J136" s="23"/>
      <c r="K136" s="23"/>
      <c r="L136" s="23"/>
      <c r="M136" s="24"/>
      <c r="N136" s="24"/>
      <c r="O136" s="49"/>
    </row>
    <row r="137" spans="1:15" ht="14.25" thickBot="1" x14ac:dyDescent="0.25">
      <c r="A137" s="31"/>
      <c r="B137" s="32"/>
      <c r="C137" s="37"/>
      <c r="D137" s="37"/>
      <c r="E137" s="38"/>
      <c r="F137" s="23"/>
      <c r="G137" s="23"/>
      <c r="H137" s="21"/>
      <c r="I137" s="22"/>
      <c r="J137" s="23"/>
      <c r="K137" s="23"/>
      <c r="L137" s="23"/>
      <c r="M137" s="24"/>
      <c r="N137" s="24"/>
      <c r="O137" s="49"/>
    </row>
    <row r="138" spans="1:15" ht="17.25" thickBot="1" x14ac:dyDescent="0.25">
      <c r="A138" s="17"/>
      <c r="B138" s="18" t="s">
        <v>156</v>
      </c>
      <c r="C138" s="37"/>
      <c r="D138" s="37"/>
      <c r="E138" s="38"/>
      <c r="F138" s="23"/>
      <c r="G138" s="23"/>
      <c r="H138" s="21"/>
      <c r="I138" s="22"/>
      <c r="J138" s="23"/>
      <c r="K138" s="62"/>
      <c r="L138" s="23"/>
      <c r="M138" s="24"/>
      <c r="N138" s="33"/>
      <c r="O138" s="49"/>
    </row>
    <row r="139" spans="1:15" ht="54" x14ac:dyDescent="0.2">
      <c r="A139" s="31">
        <v>4</v>
      </c>
      <c r="B139" s="32" t="s">
        <v>158</v>
      </c>
      <c r="C139" s="19">
        <v>20000000</v>
      </c>
      <c r="D139" s="19">
        <v>5000000</v>
      </c>
      <c r="E139" s="20">
        <v>0</v>
      </c>
      <c r="F139" s="20">
        <v>0</v>
      </c>
      <c r="G139" s="20">
        <f t="shared" ref="G139" si="57">(D139-F139)</f>
        <v>5000000</v>
      </c>
      <c r="H139" s="21">
        <v>0</v>
      </c>
      <c r="I139" s="22">
        <f t="shared" ref="I139" si="58">(F139*100%)/D139</f>
        <v>0</v>
      </c>
      <c r="J139" s="23">
        <v>3800</v>
      </c>
      <c r="K139" s="62" t="s">
        <v>38</v>
      </c>
      <c r="L139" s="23">
        <v>5000</v>
      </c>
      <c r="M139" s="24" t="s">
        <v>27</v>
      </c>
      <c r="N139" s="33" t="s">
        <v>159</v>
      </c>
      <c r="O139" s="23" t="s">
        <v>207</v>
      </c>
    </row>
    <row r="140" spans="1:15" ht="17.25" thickBot="1" x14ac:dyDescent="0.25">
      <c r="A140" s="31"/>
      <c r="B140" s="32"/>
      <c r="C140" s="19"/>
      <c r="D140" s="62"/>
      <c r="E140" s="20"/>
      <c r="F140" s="20"/>
      <c r="G140" s="20"/>
      <c r="H140" s="21"/>
      <c r="I140" s="22"/>
      <c r="J140" s="23"/>
      <c r="K140" s="23"/>
      <c r="L140" s="23"/>
      <c r="M140" s="24"/>
      <c r="N140" s="33"/>
      <c r="O140" s="61"/>
    </row>
    <row r="141" spans="1:15" ht="16.5" thickBot="1" x14ac:dyDescent="0.25">
      <c r="A141" s="27"/>
      <c r="B141" s="28" t="s">
        <v>157</v>
      </c>
      <c r="C141" s="29">
        <f>SUM(C139:C140)</f>
        <v>20000000</v>
      </c>
      <c r="D141" s="29">
        <f t="shared" ref="D141:G141" si="59">SUM(D139:D140)</f>
        <v>5000000</v>
      </c>
      <c r="E141" s="29">
        <f t="shared" si="59"/>
        <v>0</v>
      </c>
      <c r="F141" s="29">
        <f t="shared" si="59"/>
        <v>0</v>
      </c>
      <c r="G141" s="29">
        <f t="shared" si="59"/>
        <v>5000000</v>
      </c>
      <c r="H141" s="21"/>
      <c r="I141" s="22"/>
      <c r="J141" s="23"/>
      <c r="K141" s="23"/>
      <c r="L141" s="23"/>
      <c r="M141" s="24"/>
      <c r="N141" s="24"/>
      <c r="O141" s="49"/>
    </row>
    <row r="142" spans="1:15" ht="14.25" thickBot="1" x14ac:dyDescent="0.25">
      <c r="A142" s="31"/>
      <c r="B142" s="32"/>
      <c r="C142" s="37"/>
      <c r="D142" s="37"/>
      <c r="E142" s="38"/>
      <c r="F142" s="23"/>
      <c r="G142" s="23"/>
      <c r="H142" s="21"/>
      <c r="I142" s="22"/>
      <c r="J142" s="23"/>
      <c r="K142" s="23"/>
      <c r="L142" s="23"/>
      <c r="M142" s="24"/>
      <c r="N142" s="24"/>
      <c r="O142" s="49"/>
    </row>
    <row r="143" spans="1:15" ht="26.25" thickBot="1" x14ac:dyDescent="0.25">
      <c r="A143" s="17"/>
      <c r="B143" s="18" t="s">
        <v>206</v>
      </c>
      <c r="C143" s="37"/>
      <c r="D143" s="37"/>
      <c r="E143" s="38"/>
      <c r="F143" s="23"/>
      <c r="G143" s="23"/>
      <c r="H143" s="21"/>
      <c r="I143" s="22"/>
      <c r="J143" s="23"/>
      <c r="K143" s="62"/>
      <c r="L143" s="23"/>
      <c r="M143" s="24"/>
      <c r="N143" s="33"/>
      <c r="O143" s="49"/>
    </row>
    <row r="144" spans="1:15" ht="54" x14ac:dyDescent="0.2">
      <c r="A144" s="48" t="s">
        <v>79</v>
      </c>
      <c r="B144" s="52" t="s">
        <v>78</v>
      </c>
      <c r="C144" s="19">
        <v>0</v>
      </c>
      <c r="D144" s="19">
        <v>376228.31</v>
      </c>
      <c r="E144" s="20">
        <v>376228.31</v>
      </c>
      <c r="F144" s="20">
        <v>376228.31</v>
      </c>
      <c r="G144" s="20">
        <f t="shared" ref="G144" si="60">(D144-F144)</f>
        <v>0</v>
      </c>
      <c r="H144" s="21">
        <v>1</v>
      </c>
      <c r="I144" s="22">
        <f t="shared" ref="I144" si="61">(F144*100%)/D144</f>
        <v>1</v>
      </c>
      <c r="J144" s="23">
        <v>920</v>
      </c>
      <c r="K144" s="62" t="s">
        <v>38</v>
      </c>
      <c r="L144" s="23">
        <v>3500</v>
      </c>
      <c r="M144" s="24" t="s">
        <v>27</v>
      </c>
      <c r="N144" s="33" t="s">
        <v>93</v>
      </c>
      <c r="O144" s="23" t="s">
        <v>209</v>
      </c>
    </row>
    <row r="145" spans="1:15" ht="17.25" thickBot="1" x14ac:dyDescent="0.25">
      <c r="A145" s="31"/>
      <c r="B145" s="32"/>
      <c r="C145" s="19"/>
      <c r="D145" s="62"/>
      <c r="E145" s="20"/>
      <c r="F145" s="20"/>
      <c r="G145" s="20"/>
      <c r="H145" s="21"/>
      <c r="I145" s="22"/>
      <c r="J145" s="23"/>
      <c r="K145" s="23"/>
      <c r="L145" s="23"/>
      <c r="M145" s="24"/>
      <c r="N145" s="33"/>
      <c r="O145" s="61"/>
    </row>
    <row r="146" spans="1:15" ht="16.5" thickBot="1" x14ac:dyDescent="0.25">
      <c r="A146" s="27"/>
      <c r="B146" s="28" t="s">
        <v>148</v>
      </c>
      <c r="C146" s="29">
        <f>SUM(C144:C145)</f>
        <v>0</v>
      </c>
      <c r="D146" s="29">
        <f>SUM(D144:D145)</f>
        <v>376228.31</v>
      </c>
      <c r="E146" s="29">
        <f t="shared" ref="E146:G146" si="62">SUM(E144:E145)</f>
        <v>376228.31</v>
      </c>
      <c r="F146" s="29">
        <f t="shared" si="62"/>
        <v>376228.31</v>
      </c>
      <c r="G146" s="29">
        <f t="shared" si="62"/>
        <v>0</v>
      </c>
      <c r="H146" s="21"/>
      <c r="I146" s="22"/>
      <c r="J146" s="23"/>
      <c r="K146" s="23"/>
      <c r="L146" s="23"/>
      <c r="M146" s="24"/>
      <c r="N146" s="24"/>
      <c r="O146" s="49"/>
    </row>
    <row r="147" spans="1:15" ht="13.5" x14ac:dyDescent="0.2">
      <c r="A147" s="31"/>
      <c r="B147" s="32"/>
      <c r="C147" s="37"/>
      <c r="D147" s="37"/>
      <c r="E147" s="38"/>
      <c r="F147" s="23"/>
      <c r="G147" s="23"/>
      <c r="H147" s="21"/>
      <c r="I147" s="22"/>
      <c r="J147" s="23"/>
      <c r="K147" s="23"/>
      <c r="L147" s="23"/>
      <c r="M147" s="24"/>
      <c r="N147" s="24"/>
      <c r="O147" s="49"/>
    </row>
    <row r="148" spans="1:15" ht="14.25" thickBot="1" x14ac:dyDescent="0.25">
      <c r="A148" s="57"/>
      <c r="B148" s="58"/>
      <c r="C148" s="59"/>
      <c r="D148" s="59"/>
      <c r="E148" s="60"/>
      <c r="F148" s="34"/>
      <c r="G148" s="34"/>
      <c r="H148" s="35"/>
      <c r="I148" s="36"/>
      <c r="J148" s="34"/>
      <c r="K148" s="34"/>
      <c r="L148" s="34"/>
      <c r="M148" s="39"/>
      <c r="N148" s="39"/>
      <c r="O148" s="50"/>
    </row>
    <row r="149" spans="1:15" ht="26.25" thickBot="1" x14ac:dyDescent="0.25">
      <c r="A149" s="73"/>
      <c r="B149" s="74" t="s">
        <v>35</v>
      </c>
      <c r="C149" s="19"/>
      <c r="D149" s="19"/>
      <c r="E149" s="20"/>
      <c r="F149" s="20"/>
      <c r="G149" s="20"/>
      <c r="H149" s="21"/>
      <c r="I149" s="22"/>
      <c r="J149" s="23"/>
      <c r="K149" s="23"/>
      <c r="L149" s="23"/>
      <c r="M149" s="24"/>
      <c r="N149" s="24"/>
      <c r="O149" s="49"/>
    </row>
    <row r="150" spans="1:15" ht="67.5" x14ac:dyDescent="0.2">
      <c r="A150" s="1">
        <v>1</v>
      </c>
      <c r="B150" s="52" t="s">
        <v>160</v>
      </c>
      <c r="C150" s="19">
        <v>9354931.5700000003</v>
      </c>
      <c r="D150" s="19">
        <v>2338732.9</v>
      </c>
      <c r="E150" s="20">
        <v>0</v>
      </c>
      <c r="F150" s="19">
        <v>0</v>
      </c>
      <c r="G150" s="20">
        <f t="shared" ref="G150:G151" si="63">(D150-F150)</f>
        <v>2338732.9</v>
      </c>
      <c r="H150" s="21">
        <v>0</v>
      </c>
      <c r="I150" s="22">
        <f t="shared" ref="I150:I151" si="64">(F150*100%)/D150</f>
        <v>0</v>
      </c>
      <c r="J150" s="23">
        <v>3993.15</v>
      </c>
      <c r="K150" s="62" t="s">
        <v>38</v>
      </c>
      <c r="L150" s="23">
        <v>599</v>
      </c>
      <c r="M150" s="24" t="s">
        <v>27</v>
      </c>
      <c r="N150" s="33" t="s">
        <v>92</v>
      </c>
      <c r="O150" s="23" t="s">
        <v>207</v>
      </c>
    </row>
    <row r="151" spans="1:15" ht="54" x14ac:dyDescent="0.2">
      <c r="A151" s="51">
        <v>2</v>
      </c>
      <c r="B151" s="52" t="s">
        <v>161</v>
      </c>
      <c r="C151" s="19">
        <v>2338732.9</v>
      </c>
      <c r="D151" s="19">
        <v>584683.22</v>
      </c>
      <c r="E151" s="20">
        <v>0</v>
      </c>
      <c r="F151" s="19">
        <v>0</v>
      </c>
      <c r="G151" s="20">
        <f t="shared" si="63"/>
        <v>584683.22</v>
      </c>
      <c r="H151" s="21">
        <v>0</v>
      </c>
      <c r="I151" s="22">
        <f t="shared" si="64"/>
        <v>0</v>
      </c>
      <c r="J151" s="23">
        <v>1278</v>
      </c>
      <c r="K151" s="62" t="s">
        <v>38</v>
      </c>
      <c r="L151" s="23">
        <v>183</v>
      </c>
      <c r="M151" s="24" t="s">
        <v>27</v>
      </c>
      <c r="N151" s="33" t="s">
        <v>92</v>
      </c>
      <c r="O151" s="23" t="s">
        <v>207</v>
      </c>
    </row>
    <row r="152" spans="1:15" ht="17.25" thickBot="1" x14ac:dyDescent="0.25">
      <c r="A152" s="51"/>
      <c r="B152" s="52"/>
      <c r="C152" s="19"/>
      <c r="D152" s="19"/>
      <c r="E152" s="20"/>
      <c r="F152" s="19"/>
      <c r="G152" s="19"/>
      <c r="H152" s="21"/>
      <c r="I152" s="22"/>
      <c r="J152" s="23"/>
      <c r="K152" s="23"/>
      <c r="L152" s="23"/>
      <c r="M152" s="24"/>
      <c r="N152" s="33"/>
      <c r="O152" s="61"/>
    </row>
    <row r="153" spans="1:15" ht="16.5" thickBot="1" x14ac:dyDescent="0.25">
      <c r="A153" s="27"/>
      <c r="B153" s="28" t="s">
        <v>36</v>
      </c>
      <c r="C153" s="29">
        <f>SUM(C150:C152)</f>
        <v>11693664.470000001</v>
      </c>
      <c r="D153" s="29">
        <f t="shared" ref="D153:G153" si="65">SUM(D150:D152)</f>
        <v>2923416.12</v>
      </c>
      <c r="E153" s="29">
        <f t="shared" si="65"/>
        <v>0</v>
      </c>
      <c r="F153" s="29">
        <f t="shared" si="65"/>
        <v>0</v>
      </c>
      <c r="G153" s="29">
        <f t="shared" si="65"/>
        <v>2923416.12</v>
      </c>
      <c r="H153" s="21"/>
      <c r="I153" s="22"/>
      <c r="J153" s="23"/>
      <c r="K153" s="23"/>
      <c r="L153" s="23"/>
      <c r="M153" s="24"/>
      <c r="N153" s="24"/>
      <c r="O153" s="49"/>
    </row>
    <row r="154" spans="1:15" ht="14.25" thickBot="1" x14ac:dyDescent="0.25">
      <c r="A154" s="31"/>
      <c r="B154" s="32"/>
      <c r="C154" s="37"/>
      <c r="D154" s="37"/>
      <c r="E154" s="38"/>
      <c r="F154" s="23"/>
      <c r="G154" s="23"/>
      <c r="H154" s="21"/>
      <c r="I154" s="22"/>
      <c r="J154" s="23"/>
      <c r="K154" s="23"/>
      <c r="L154" s="23"/>
      <c r="M154" s="24"/>
      <c r="N154" s="24"/>
      <c r="O154" s="49"/>
    </row>
    <row r="155" spans="1:15" ht="26.25" thickBot="1" x14ac:dyDescent="0.25">
      <c r="A155" s="17"/>
      <c r="B155" s="18" t="s">
        <v>162</v>
      </c>
      <c r="C155" s="19"/>
      <c r="D155" s="19"/>
      <c r="E155" s="20"/>
      <c r="F155" s="20"/>
      <c r="G155" s="20"/>
      <c r="H155" s="21"/>
      <c r="I155" s="22"/>
      <c r="J155" s="23"/>
      <c r="K155" s="23"/>
      <c r="L155" s="23"/>
      <c r="M155" s="24"/>
      <c r="N155" s="24"/>
      <c r="O155" s="49"/>
    </row>
    <row r="156" spans="1:15" ht="54" x14ac:dyDescent="0.2">
      <c r="A156" s="1">
        <v>1</v>
      </c>
      <c r="B156" s="52" t="s">
        <v>164</v>
      </c>
      <c r="C156" s="19">
        <v>12</v>
      </c>
      <c r="D156" s="19">
        <v>3</v>
      </c>
      <c r="E156" s="20">
        <v>0</v>
      </c>
      <c r="F156" s="19">
        <v>0</v>
      </c>
      <c r="G156" s="20">
        <f t="shared" ref="G156:G167" si="66">(D156-F156)</f>
        <v>3</v>
      </c>
      <c r="H156" s="21">
        <v>0</v>
      </c>
      <c r="I156" s="22">
        <f t="shared" ref="I156:I167" si="67">(F156*100%)/D156</f>
        <v>0</v>
      </c>
      <c r="J156" s="23">
        <v>1</v>
      </c>
      <c r="K156" s="24" t="s">
        <v>47</v>
      </c>
      <c r="L156" s="23">
        <v>1</v>
      </c>
      <c r="M156" s="24" t="s">
        <v>90</v>
      </c>
      <c r="N156" s="33" t="s">
        <v>165</v>
      </c>
      <c r="O156" s="23" t="s">
        <v>207</v>
      </c>
    </row>
    <row r="157" spans="1:15" ht="40.5" x14ac:dyDescent="0.2">
      <c r="A157" s="1">
        <v>1</v>
      </c>
      <c r="B157" s="52" t="s">
        <v>166</v>
      </c>
      <c r="C157" s="19">
        <v>12</v>
      </c>
      <c r="D157" s="19">
        <v>3</v>
      </c>
      <c r="E157" s="20">
        <v>0</v>
      </c>
      <c r="F157" s="19">
        <v>0</v>
      </c>
      <c r="G157" s="20">
        <f t="shared" si="66"/>
        <v>3</v>
      </c>
      <c r="H157" s="21">
        <v>0</v>
      </c>
      <c r="I157" s="22">
        <f t="shared" si="67"/>
        <v>0</v>
      </c>
      <c r="J157" s="23">
        <v>1</v>
      </c>
      <c r="K157" s="24" t="s">
        <v>47</v>
      </c>
      <c r="L157" s="23">
        <v>1</v>
      </c>
      <c r="M157" s="24" t="s">
        <v>90</v>
      </c>
      <c r="N157" s="33" t="s">
        <v>167</v>
      </c>
      <c r="O157" s="23" t="s">
        <v>207</v>
      </c>
    </row>
    <row r="158" spans="1:15" ht="27" x14ac:dyDescent="0.2">
      <c r="A158" s="1">
        <v>1</v>
      </c>
      <c r="B158" s="52" t="s">
        <v>168</v>
      </c>
      <c r="C158" s="19">
        <v>12</v>
      </c>
      <c r="D158" s="19">
        <v>3</v>
      </c>
      <c r="E158" s="20">
        <v>0</v>
      </c>
      <c r="F158" s="19">
        <v>0</v>
      </c>
      <c r="G158" s="20">
        <f t="shared" si="66"/>
        <v>3</v>
      </c>
      <c r="H158" s="21">
        <v>0</v>
      </c>
      <c r="I158" s="22">
        <f t="shared" si="67"/>
        <v>0</v>
      </c>
      <c r="J158" s="23">
        <v>1</v>
      </c>
      <c r="K158" s="24" t="s">
        <v>47</v>
      </c>
      <c r="L158" s="23">
        <v>1</v>
      </c>
      <c r="M158" s="24" t="s">
        <v>90</v>
      </c>
      <c r="N158" s="33" t="s">
        <v>169</v>
      </c>
      <c r="O158" s="23" t="s">
        <v>207</v>
      </c>
    </row>
    <row r="159" spans="1:15" ht="27" x14ac:dyDescent="0.2">
      <c r="A159" s="1">
        <v>1</v>
      </c>
      <c r="B159" s="52" t="s">
        <v>170</v>
      </c>
      <c r="C159" s="19">
        <v>12</v>
      </c>
      <c r="D159" s="19">
        <v>3</v>
      </c>
      <c r="E159" s="20">
        <v>0</v>
      </c>
      <c r="F159" s="19">
        <v>0</v>
      </c>
      <c r="G159" s="20">
        <f t="shared" si="66"/>
        <v>3</v>
      </c>
      <c r="H159" s="21">
        <v>0</v>
      </c>
      <c r="I159" s="22">
        <f t="shared" si="67"/>
        <v>0</v>
      </c>
      <c r="J159" s="23">
        <v>1</v>
      </c>
      <c r="K159" s="24" t="s">
        <v>47</v>
      </c>
      <c r="L159" s="23">
        <v>1</v>
      </c>
      <c r="M159" s="24" t="s">
        <v>90</v>
      </c>
      <c r="N159" s="33" t="s">
        <v>171</v>
      </c>
      <c r="O159" s="23" t="s">
        <v>207</v>
      </c>
    </row>
    <row r="160" spans="1:15" ht="27" x14ac:dyDescent="0.2">
      <c r="A160" s="1">
        <v>1</v>
      </c>
      <c r="B160" s="52" t="s">
        <v>170</v>
      </c>
      <c r="C160" s="19">
        <v>12</v>
      </c>
      <c r="D160" s="19">
        <v>3</v>
      </c>
      <c r="E160" s="20">
        <v>0</v>
      </c>
      <c r="F160" s="19">
        <v>0</v>
      </c>
      <c r="G160" s="20">
        <f t="shared" si="66"/>
        <v>3</v>
      </c>
      <c r="H160" s="21">
        <v>0</v>
      </c>
      <c r="I160" s="22">
        <f t="shared" si="67"/>
        <v>0</v>
      </c>
      <c r="J160" s="23">
        <v>1</v>
      </c>
      <c r="K160" s="24" t="s">
        <v>47</v>
      </c>
      <c r="L160" s="23">
        <v>1</v>
      </c>
      <c r="M160" s="24" t="s">
        <v>90</v>
      </c>
      <c r="N160" s="33" t="s">
        <v>172</v>
      </c>
      <c r="O160" s="23" t="s">
        <v>207</v>
      </c>
    </row>
    <row r="161" spans="1:15" ht="27" x14ac:dyDescent="0.2">
      <c r="A161" s="1">
        <v>1</v>
      </c>
      <c r="B161" s="52" t="s">
        <v>173</v>
      </c>
      <c r="C161" s="19">
        <v>12</v>
      </c>
      <c r="D161" s="19">
        <v>3</v>
      </c>
      <c r="E161" s="20">
        <v>0</v>
      </c>
      <c r="F161" s="19">
        <v>0</v>
      </c>
      <c r="G161" s="20">
        <f t="shared" si="66"/>
        <v>3</v>
      </c>
      <c r="H161" s="21">
        <v>0</v>
      </c>
      <c r="I161" s="22">
        <f t="shared" si="67"/>
        <v>0</v>
      </c>
      <c r="J161" s="23">
        <v>1</v>
      </c>
      <c r="K161" s="24" t="s">
        <v>47</v>
      </c>
      <c r="L161" s="23">
        <v>1</v>
      </c>
      <c r="M161" s="24" t="s">
        <v>90</v>
      </c>
      <c r="N161" s="33" t="s">
        <v>174</v>
      </c>
      <c r="O161" s="23" t="s">
        <v>207</v>
      </c>
    </row>
    <row r="162" spans="1:15" ht="16.5" x14ac:dyDescent="0.2">
      <c r="A162" s="1">
        <v>1</v>
      </c>
      <c r="B162" s="52" t="s">
        <v>175</v>
      </c>
      <c r="C162" s="19">
        <v>12</v>
      </c>
      <c r="D162" s="19">
        <v>3</v>
      </c>
      <c r="E162" s="20">
        <v>0</v>
      </c>
      <c r="F162" s="19">
        <v>0</v>
      </c>
      <c r="G162" s="20">
        <f t="shared" si="66"/>
        <v>3</v>
      </c>
      <c r="H162" s="21">
        <v>0</v>
      </c>
      <c r="I162" s="22">
        <f t="shared" si="67"/>
        <v>0</v>
      </c>
      <c r="J162" s="23">
        <v>1</v>
      </c>
      <c r="K162" s="24" t="s">
        <v>47</v>
      </c>
      <c r="L162" s="23">
        <v>1</v>
      </c>
      <c r="M162" s="24" t="s">
        <v>90</v>
      </c>
      <c r="N162" s="33" t="s">
        <v>176</v>
      </c>
      <c r="O162" s="23" t="s">
        <v>207</v>
      </c>
    </row>
    <row r="163" spans="1:15" ht="27" x14ac:dyDescent="0.2">
      <c r="A163" s="1">
        <v>1</v>
      </c>
      <c r="B163" s="52" t="s">
        <v>170</v>
      </c>
      <c r="C163" s="19">
        <v>12</v>
      </c>
      <c r="D163" s="19">
        <v>3</v>
      </c>
      <c r="E163" s="20">
        <v>0</v>
      </c>
      <c r="F163" s="19">
        <v>0</v>
      </c>
      <c r="G163" s="20">
        <f t="shared" si="66"/>
        <v>3</v>
      </c>
      <c r="H163" s="21">
        <v>0</v>
      </c>
      <c r="I163" s="22">
        <f t="shared" si="67"/>
        <v>0</v>
      </c>
      <c r="J163" s="23">
        <v>1</v>
      </c>
      <c r="K163" s="24" t="s">
        <v>47</v>
      </c>
      <c r="L163" s="23">
        <v>1</v>
      </c>
      <c r="M163" s="24" t="s">
        <v>90</v>
      </c>
      <c r="N163" s="33" t="s">
        <v>177</v>
      </c>
      <c r="O163" s="23" t="s">
        <v>207</v>
      </c>
    </row>
    <row r="164" spans="1:15" ht="16.5" x14ac:dyDescent="0.2">
      <c r="A164" s="1">
        <v>1</v>
      </c>
      <c r="B164" s="52" t="s">
        <v>178</v>
      </c>
      <c r="C164" s="19">
        <v>12</v>
      </c>
      <c r="D164" s="19">
        <v>3</v>
      </c>
      <c r="E164" s="20">
        <v>0</v>
      </c>
      <c r="F164" s="19">
        <v>0</v>
      </c>
      <c r="G164" s="20">
        <f t="shared" si="66"/>
        <v>3</v>
      </c>
      <c r="H164" s="21">
        <v>0</v>
      </c>
      <c r="I164" s="22">
        <f t="shared" si="67"/>
        <v>0</v>
      </c>
      <c r="J164" s="23">
        <v>1</v>
      </c>
      <c r="K164" s="24" t="s">
        <v>47</v>
      </c>
      <c r="L164" s="23">
        <v>1</v>
      </c>
      <c r="M164" s="24" t="s">
        <v>90</v>
      </c>
      <c r="N164" s="33" t="s">
        <v>179</v>
      </c>
      <c r="O164" s="23" t="s">
        <v>207</v>
      </c>
    </row>
    <row r="165" spans="1:15" ht="38.25" x14ac:dyDescent="0.2">
      <c r="A165" s="1">
        <v>1</v>
      </c>
      <c r="B165" s="52" t="s">
        <v>180</v>
      </c>
      <c r="C165" s="19">
        <v>12</v>
      </c>
      <c r="D165" s="19">
        <v>3</v>
      </c>
      <c r="E165" s="20">
        <v>0</v>
      </c>
      <c r="F165" s="19">
        <v>0</v>
      </c>
      <c r="G165" s="20">
        <f t="shared" si="66"/>
        <v>3</v>
      </c>
      <c r="H165" s="21">
        <v>0</v>
      </c>
      <c r="I165" s="22">
        <f t="shared" si="67"/>
        <v>0</v>
      </c>
      <c r="J165" s="23">
        <v>1</v>
      </c>
      <c r="K165" s="24" t="s">
        <v>47</v>
      </c>
      <c r="L165" s="23">
        <v>1</v>
      </c>
      <c r="M165" s="24" t="s">
        <v>90</v>
      </c>
      <c r="N165" s="33" t="s">
        <v>181</v>
      </c>
      <c r="O165" s="23" t="s">
        <v>207</v>
      </c>
    </row>
    <row r="166" spans="1:15" ht="27" x14ac:dyDescent="0.2">
      <c r="A166" s="1">
        <v>1</v>
      </c>
      <c r="B166" s="52" t="s">
        <v>182</v>
      </c>
      <c r="C166" s="19">
        <v>12</v>
      </c>
      <c r="D166" s="19">
        <v>3</v>
      </c>
      <c r="E166" s="20">
        <v>0</v>
      </c>
      <c r="F166" s="19">
        <v>0</v>
      </c>
      <c r="G166" s="20">
        <f t="shared" si="66"/>
        <v>3</v>
      </c>
      <c r="H166" s="21">
        <v>0</v>
      </c>
      <c r="I166" s="22">
        <f t="shared" si="67"/>
        <v>0</v>
      </c>
      <c r="J166" s="23">
        <v>1</v>
      </c>
      <c r="K166" s="24" t="s">
        <v>47</v>
      </c>
      <c r="L166" s="23">
        <v>1</v>
      </c>
      <c r="M166" s="24" t="s">
        <v>90</v>
      </c>
      <c r="N166" s="33" t="s">
        <v>183</v>
      </c>
      <c r="O166" s="23" t="s">
        <v>207</v>
      </c>
    </row>
    <row r="167" spans="1:15" ht="27" x14ac:dyDescent="0.2">
      <c r="A167" s="51">
        <v>1</v>
      </c>
      <c r="B167" s="52" t="s">
        <v>170</v>
      </c>
      <c r="C167" s="19">
        <v>12.05</v>
      </c>
      <c r="D167" s="19">
        <v>3.05</v>
      </c>
      <c r="E167" s="20">
        <v>0</v>
      </c>
      <c r="F167" s="19">
        <v>0</v>
      </c>
      <c r="G167" s="20">
        <f t="shared" si="66"/>
        <v>3.05</v>
      </c>
      <c r="H167" s="21">
        <v>0</v>
      </c>
      <c r="I167" s="22">
        <f t="shared" si="67"/>
        <v>0</v>
      </c>
      <c r="J167" s="23">
        <v>1</v>
      </c>
      <c r="K167" s="24" t="s">
        <v>47</v>
      </c>
      <c r="L167" s="23">
        <v>1</v>
      </c>
      <c r="M167" s="24" t="s">
        <v>90</v>
      </c>
      <c r="N167" s="33" t="s">
        <v>184</v>
      </c>
      <c r="O167" s="23" t="s">
        <v>207</v>
      </c>
    </row>
    <row r="168" spans="1:15" ht="17.25" thickBot="1" x14ac:dyDescent="0.25">
      <c r="A168" s="51"/>
      <c r="B168" s="52"/>
      <c r="C168" s="19"/>
      <c r="D168" s="19"/>
      <c r="E168" s="20"/>
      <c r="F168" s="19"/>
      <c r="G168" s="19"/>
      <c r="H168" s="21"/>
      <c r="I168" s="22"/>
      <c r="J168" s="23"/>
      <c r="K168" s="23"/>
      <c r="L168" s="23"/>
      <c r="M168" s="24"/>
      <c r="N168" s="33"/>
      <c r="O168" s="61"/>
    </row>
    <row r="169" spans="1:15" ht="16.5" thickBot="1" x14ac:dyDescent="0.25">
      <c r="A169" s="27"/>
      <c r="B169" s="28" t="s">
        <v>163</v>
      </c>
      <c r="C169" s="29">
        <f>SUM(C156:C168)</f>
        <v>144.05000000000001</v>
      </c>
      <c r="D169" s="29">
        <f t="shared" ref="D169:G169" si="68">SUM(D156:D168)</f>
        <v>36.049999999999997</v>
      </c>
      <c r="E169" s="29">
        <f t="shared" si="68"/>
        <v>0</v>
      </c>
      <c r="F169" s="29">
        <f t="shared" si="68"/>
        <v>0</v>
      </c>
      <c r="G169" s="29">
        <f t="shared" si="68"/>
        <v>36.049999999999997</v>
      </c>
      <c r="H169" s="21"/>
      <c r="I169" s="22"/>
      <c r="J169" s="23"/>
      <c r="K169" s="23"/>
      <c r="L169" s="23"/>
      <c r="M169" s="24"/>
      <c r="N169" s="24"/>
      <c r="O169" s="49"/>
    </row>
    <row r="170" spans="1:15" ht="14.25" thickBot="1" x14ac:dyDescent="0.25">
      <c r="A170" s="57"/>
      <c r="B170" s="58"/>
      <c r="C170" s="59"/>
      <c r="D170" s="59"/>
      <c r="E170" s="60"/>
      <c r="F170" s="34"/>
      <c r="G170" s="34"/>
      <c r="H170" s="35"/>
      <c r="I170" s="36"/>
      <c r="J170" s="34"/>
      <c r="K170" s="34"/>
      <c r="L170" s="34"/>
      <c r="M170" s="39"/>
      <c r="N170" s="39"/>
      <c r="O170" s="50"/>
    </row>
    <row r="171" spans="1:15" ht="26.25" thickBot="1" x14ac:dyDescent="0.25">
      <c r="A171" s="73"/>
      <c r="B171" s="74" t="s">
        <v>185</v>
      </c>
      <c r="C171" s="37"/>
      <c r="D171" s="37"/>
      <c r="E171" s="38"/>
      <c r="F171" s="23"/>
      <c r="G171" s="23"/>
      <c r="H171" s="21"/>
      <c r="I171" s="22"/>
      <c r="J171" s="23"/>
      <c r="K171" s="23"/>
      <c r="L171" s="23"/>
      <c r="M171" s="24"/>
      <c r="N171" s="24"/>
      <c r="O171" s="49"/>
    </row>
    <row r="172" spans="1:15" ht="54" x14ac:dyDescent="0.2">
      <c r="A172" s="31">
        <v>1</v>
      </c>
      <c r="B172" s="32" t="s">
        <v>187</v>
      </c>
      <c r="C172" s="19">
        <v>7693725.5</v>
      </c>
      <c r="D172" s="19">
        <v>1923431.37</v>
      </c>
      <c r="E172" s="20">
        <v>0</v>
      </c>
      <c r="F172" s="20">
        <v>0</v>
      </c>
      <c r="G172" s="20">
        <f t="shared" ref="G172:G175" si="69">(D172-F172)</f>
        <v>1923431.37</v>
      </c>
      <c r="H172" s="21">
        <v>0</v>
      </c>
      <c r="I172" s="22">
        <f t="shared" ref="I172:I175" si="70">(F172*100%)/D172</f>
        <v>0</v>
      </c>
      <c r="J172" s="23">
        <v>5340</v>
      </c>
      <c r="K172" s="23" t="s">
        <v>38</v>
      </c>
      <c r="L172" s="23">
        <v>13000</v>
      </c>
      <c r="M172" s="24" t="s">
        <v>27</v>
      </c>
      <c r="N172" s="33" t="s">
        <v>159</v>
      </c>
      <c r="O172" s="23" t="s">
        <v>207</v>
      </c>
    </row>
    <row r="173" spans="1:15" ht="94.5" x14ac:dyDescent="0.2">
      <c r="A173" s="31">
        <v>2</v>
      </c>
      <c r="B173" s="32" t="s">
        <v>188</v>
      </c>
      <c r="C173" s="19">
        <v>3109380</v>
      </c>
      <c r="D173" s="19">
        <v>777345</v>
      </c>
      <c r="E173" s="20">
        <v>0</v>
      </c>
      <c r="F173" s="20">
        <v>0</v>
      </c>
      <c r="G173" s="20">
        <f t="shared" si="69"/>
        <v>777345</v>
      </c>
      <c r="H173" s="21">
        <v>0</v>
      </c>
      <c r="I173" s="22">
        <f t="shared" si="70"/>
        <v>0</v>
      </c>
      <c r="J173" s="23">
        <v>2144</v>
      </c>
      <c r="K173" s="23" t="s">
        <v>38</v>
      </c>
      <c r="L173" s="23">
        <v>164</v>
      </c>
      <c r="M173" s="24" t="s">
        <v>27</v>
      </c>
      <c r="N173" s="33" t="s">
        <v>159</v>
      </c>
      <c r="O173" s="23" t="s">
        <v>207</v>
      </c>
    </row>
    <row r="174" spans="1:15" ht="67.5" x14ac:dyDescent="0.2">
      <c r="A174" s="31">
        <v>3</v>
      </c>
      <c r="B174" s="32" t="s">
        <v>189</v>
      </c>
      <c r="C174" s="19">
        <v>4196894.5</v>
      </c>
      <c r="D174" s="19">
        <v>1049223.6200000001</v>
      </c>
      <c r="E174" s="20">
        <v>0</v>
      </c>
      <c r="F174" s="20">
        <v>0</v>
      </c>
      <c r="G174" s="20">
        <f t="shared" si="69"/>
        <v>1049223.6200000001</v>
      </c>
      <c r="H174" s="21">
        <v>0</v>
      </c>
      <c r="I174" s="22">
        <f t="shared" si="70"/>
        <v>0</v>
      </c>
      <c r="J174" s="23">
        <v>2894.41</v>
      </c>
      <c r="K174" s="23" t="s">
        <v>38</v>
      </c>
      <c r="L174" s="23">
        <v>120</v>
      </c>
      <c r="M174" s="24" t="s">
        <v>27</v>
      </c>
      <c r="N174" s="33" t="s">
        <v>159</v>
      </c>
      <c r="O174" s="23" t="s">
        <v>207</v>
      </c>
    </row>
    <row r="175" spans="1:15" ht="40.5" x14ac:dyDescent="0.2">
      <c r="A175" s="31">
        <v>5</v>
      </c>
      <c r="B175" s="32" t="s">
        <v>190</v>
      </c>
      <c r="C175" s="19">
        <v>15000000</v>
      </c>
      <c r="D175" s="19">
        <v>3762508.11</v>
      </c>
      <c r="E175" s="20">
        <v>0</v>
      </c>
      <c r="F175" s="20">
        <v>0</v>
      </c>
      <c r="G175" s="20">
        <f t="shared" si="69"/>
        <v>3762508.11</v>
      </c>
      <c r="H175" s="21">
        <v>0</v>
      </c>
      <c r="I175" s="22">
        <f t="shared" si="70"/>
        <v>0</v>
      </c>
      <c r="J175" s="23">
        <v>10320</v>
      </c>
      <c r="K175" s="23" t="s">
        <v>38</v>
      </c>
      <c r="L175" s="23">
        <v>3650</v>
      </c>
      <c r="M175" s="24" t="s">
        <v>27</v>
      </c>
      <c r="N175" s="33" t="s">
        <v>159</v>
      </c>
      <c r="O175" s="23" t="s">
        <v>207</v>
      </c>
    </row>
    <row r="176" spans="1:15" ht="17.25" thickBot="1" x14ac:dyDescent="0.25">
      <c r="A176" s="31"/>
      <c r="B176" s="32"/>
      <c r="C176" s="19"/>
      <c r="D176" s="62"/>
      <c r="E176" s="20"/>
      <c r="F176" s="20"/>
      <c r="G176" s="20"/>
      <c r="H176" s="21"/>
      <c r="I176" s="22"/>
      <c r="J176" s="23"/>
      <c r="K176" s="23"/>
      <c r="L176" s="23"/>
      <c r="M176" s="24"/>
      <c r="N176" s="33"/>
      <c r="O176" s="25"/>
    </row>
    <row r="177" spans="1:15" ht="16.5" thickBot="1" x14ac:dyDescent="0.25">
      <c r="A177" s="27"/>
      <c r="B177" s="28" t="s">
        <v>186</v>
      </c>
      <c r="C177" s="29">
        <f>SUM(C171:C176)</f>
        <v>30000000</v>
      </c>
      <c r="D177" s="29">
        <f t="shared" ref="D177:G177" si="71">SUM(D171:D176)</f>
        <v>7512508.0999999996</v>
      </c>
      <c r="E177" s="29">
        <f t="shared" si="71"/>
        <v>0</v>
      </c>
      <c r="F177" s="29">
        <f t="shared" si="71"/>
        <v>0</v>
      </c>
      <c r="G177" s="29">
        <f t="shared" si="71"/>
        <v>7512508.0999999996</v>
      </c>
      <c r="H177" s="21"/>
      <c r="I177" s="22"/>
      <c r="J177" s="23"/>
      <c r="K177" s="23"/>
      <c r="L177" s="23"/>
      <c r="M177" s="24"/>
      <c r="N177" s="33"/>
      <c r="O177" s="25"/>
    </row>
    <row r="178" spans="1:15" ht="14.25" thickBot="1" x14ac:dyDescent="0.25">
      <c r="A178" s="31"/>
      <c r="B178" s="32"/>
      <c r="C178" s="37"/>
      <c r="D178" s="37"/>
      <c r="E178" s="38"/>
      <c r="F178" s="23"/>
      <c r="G178" s="23"/>
      <c r="H178" s="21"/>
      <c r="I178" s="22"/>
      <c r="J178" s="23"/>
      <c r="K178" s="23"/>
      <c r="L178" s="23"/>
      <c r="M178" s="24"/>
      <c r="N178" s="24"/>
      <c r="O178" s="49"/>
    </row>
    <row r="179" spans="1:15" ht="26.25" thickBot="1" x14ac:dyDescent="0.25">
      <c r="A179" s="17"/>
      <c r="B179" s="18" t="s">
        <v>192</v>
      </c>
      <c r="C179" s="19"/>
      <c r="D179" s="19"/>
      <c r="E179" s="20"/>
      <c r="F179" s="20"/>
      <c r="G179" s="20"/>
      <c r="H179" s="21"/>
      <c r="I179" s="22"/>
      <c r="J179" s="23"/>
      <c r="K179" s="23"/>
      <c r="L179" s="23"/>
      <c r="M179" s="24"/>
      <c r="N179" s="24"/>
      <c r="O179" s="49"/>
    </row>
    <row r="180" spans="1:15" ht="27" x14ac:dyDescent="0.2">
      <c r="A180" s="48">
        <v>25</v>
      </c>
      <c r="B180" s="52" t="s">
        <v>193</v>
      </c>
      <c r="C180" s="19">
        <v>654845.21</v>
      </c>
      <c r="D180" s="62">
        <v>163711.29999999999</v>
      </c>
      <c r="E180" s="20">
        <v>0</v>
      </c>
      <c r="F180" s="19">
        <v>0</v>
      </c>
      <c r="G180" s="20">
        <f t="shared" ref="G180:G182" si="72">(D180-F180)</f>
        <v>163711.29999999999</v>
      </c>
      <c r="H180" s="21">
        <v>0</v>
      </c>
      <c r="I180" s="22">
        <f t="shared" ref="I180:I182" si="73">(F180*100%)/D180</f>
        <v>0</v>
      </c>
      <c r="J180" s="23" t="s">
        <v>109</v>
      </c>
      <c r="K180" s="23" t="s">
        <v>196</v>
      </c>
      <c r="L180" s="23">
        <v>1</v>
      </c>
      <c r="M180" s="33" t="s">
        <v>198</v>
      </c>
      <c r="N180" s="33" t="s">
        <v>92</v>
      </c>
      <c r="O180" s="23" t="s">
        <v>209</v>
      </c>
    </row>
    <row r="181" spans="1:15" ht="40.5" x14ac:dyDescent="0.2">
      <c r="A181" s="48">
        <v>26</v>
      </c>
      <c r="B181" s="52" t="s">
        <v>194</v>
      </c>
      <c r="C181" s="19">
        <v>84194.38</v>
      </c>
      <c r="D181" s="19">
        <v>21048.6</v>
      </c>
      <c r="E181" s="20">
        <v>0</v>
      </c>
      <c r="F181" s="19">
        <v>0</v>
      </c>
      <c r="G181" s="20">
        <f t="shared" si="72"/>
        <v>21048.6</v>
      </c>
      <c r="H181" s="21">
        <v>0</v>
      </c>
      <c r="I181" s="22">
        <f t="shared" si="73"/>
        <v>0</v>
      </c>
      <c r="J181" s="23" t="s">
        <v>109</v>
      </c>
      <c r="K181" s="23" t="s">
        <v>196</v>
      </c>
      <c r="L181" s="23">
        <v>1</v>
      </c>
      <c r="M181" s="33" t="s">
        <v>198</v>
      </c>
      <c r="N181" s="33" t="s">
        <v>92</v>
      </c>
      <c r="O181" s="23" t="s">
        <v>209</v>
      </c>
    </row>
    <row r="182" spans="1:15" ht="27" x14ac:dyDescent="0.2">
      <c r="A182" s="48">
        <v>27</v>
      </c>
      <c r="B182" s="52" t="s">
        <v>195</v>
      </c>
      <c r="C182" s="19">
        <v>664200.15</v>
      </c>
      <c r="D182" s="19">
        <v>142111.01</v>
      </c>
      <c r="E182" s="20">
        <v>0</v>
      </c>
      <c r="F182" s="19">
        <v>0</v>
      </c>
      <c r="G182" s="20">
        <f t="shared" si="72"/>
        <v>142111.01</v>
      </c>
      <c r="H182" s="21">
        <v>0</v>
      </c>
      <c r="I182" s="22">
        <f t="shared" si="73"/>
        <v>0</v>
      </c>
      <c r="J182" s="23" t="s">
        <v>109</v>
      </c>
      <c r="K182" s="23" t="s">
        <v>197</v>
      </c>
      <c r="L182" s="23">
        <v>1</v>
      </c>
      <c r="M182" s="33" t="s">
        <v>198</v>
      </c>
      <c r="N182" s="33" t="s">
        <v>92</v>
      </c>
      <c r="O182" s="23" t="s">
        <v>209</v>
      </c>
    </row>
    <row r="183" spans="1:15" ht="17.25" thickBot="1" x14ac:dyDescent="0.25">
      <c r="A183" s="31"/>
      <c r="B183" s="52"/>
      <c r="C183" s="19"/>
      <c r="D183" s="62"/>
      <c r="E183" s="20"/>
      <c r="F183" s="20"/>
      <c r="G183" s="20"/>
      <c r="H183" s="21"/>
      <c r="I183" s="22"/>
      <c r="J183" s="23"/>
      <c r="K183" s="23"/>
      <c r="L183" s="23"/>
      <c r="M183" s="24"/>
      <c r="N183" s="33"/>
      <c r="O183" s="25"/>
    </row>
    <row r="184" spans="1:15" ht="16.5" thickBot="1" x14ac:dyDescent="0.25">
      <c r="A184" s="27"/>
      <c r="B184" s="28" t="s">
        <v>191</v>
      </c>
      <c r="C184" s="29">
        <f>SUM(C180:C183)</f>
        <v>1403239.74</v>
      </c>
      <c r="D184" s="29">
        <f t="shared" ref="D184:G184" si="74">SUM(D180:D183)</f>
        <v>326870.91000000003</v>
      </c>
      <c r="E184" s="29">
        <f t="shared" si="74"/>
        <v>0</v>
      </c>
      <c r="F184" s="29">
        <f t="shared" si="74"/>
        <v>0</v>
      </c>
      <c r="G184" s="29">
        <f t="shared" si="74"/>
        <v>326870.91000000003</v>
      </c>
      <c r="H184" s="21"/>
      <c r="I184" s="22"/>
      <c r="J184" s="23"/>
      <c r="K184" s="23"/>
      <c r="L184" s="23"/>
      <c r="M184" s="24"/>
      <c r="N184" s="24"/>
      <c r="O184" s="49"/>
    </row>
    <row r="185" spans="1:15" ht="14.25" thickBot="1" x14ac:dyDescent="0.25">
      <c r="A185" s="31"/>
      <c r="B185" s="32"/>
      <c r="C185" s="37"/>
      <c r="D185" s="37"/>
      <c r="E185" s="38"/>
      <c r="F185" s="23"/>
      <c r="G185" s="23"/>
      <c r="H185" s="21"/>
      <c r="I185" s="22"/>
      <c r="J185" s="23"/>
      <c r="K185" s="23"/>
      <c r="L185" s="23"/>
      <c r="M185" s="24"/>
      <c r="N185" s="24"/>
      <c r="O185" s="49"/>
    </row>
    <row r="186" spans="1:15" ht="26.25" thickBot="1" x14ac:dyDescent="0.25">
      <c r="A186" s="17"/>
      <c r="B186" s="18" t="s">
        <v>199</v>
      </c>
      <c r="C186" s="19"/>
      <c r="D186" s="19"/>
      <c r="E186" s="20"/>
      <c r="F186" s="20"/>
      <c r="G186" s="20"/>
      <c r="H186" s="21"/>
      <c r="I186" s="22"/>
      <c r="J186" s="23"/>
      <c r="K186" s="23"/>
      <c r="L186" s="23"/>
      <c r="M186" s="24"/>
      <c r="N186" s="33"/>
      <c r="O186" s="25"/>
    </row>
    <row r="187" spans="1:15" ht="27" x14ac:dyDescent="0.2">
      <c r="A187" s="31">
        <v>15</v>
      </c>
      <c r="B187" s="32" t="s">
        <v>201</v>
      </c>
      <c r="C187" s="19">
        <v>100000</v>
      </c>
      <c r="D187" s="19">
        <v>25030</v>
      </c>
      <c r="E187" s="20">
        <v>0</v>
      </c>
      <c r="F187" s="20">
        <v>0</v>
      </c>
      <c r="G187" s="20">
        <f t="shared" ref="G187" si="75">(D187-F187)</f>
        <v>25030</v>
      </c>
      <c r="H187" s="21">
        <v>0</v>
      </c>
      <c r="I187" s="22">
        <f t="shared" ref="I187" si="76">(F187*100%)/D187</f>
        <v>0</v>
      </c>
      <c r="J187" s="23" t="s">
        <v>45</v>
      </c>
      <c r="K187" s="23" t="s">
        <v>202</v>
      </c>
      <c r="L187" s="23">
        <v>1</v>
      </c>
      <c r="M187" s="33" t="s">
        <v>90</v>
      </c>
      <c r="N187" s="33" t="s">
        <v>93</v>
      </c>
      <c r="O187" s="23" t="s">
        <v>209</v>
      </c>
    </row>
    <row r="188" spans="1:15" ht="17.25" thickBot="1" x14ac:dyDescent="0.25">
      <c r="A188" s="31"/>
      <c r="B188" s="32"/>
      <c r="C188" s="19"/>
      <c r="D188" s="62"/>
      <c r="E188" s="20"/>
      <c r="F188" s="20"/>
      <c r="G188" s="20"/>
      <c r="H188" s="21"/>
      <c r="I188" s="22"/>
      <c r="J188" s="23"/>
      <c r="K188" s="23"/>
      <c r="L188" s="23"/>
      <c r="M188" s="24"/>
      <c r="N188" s="33"/>
      <c r="O188" s="25"/>
    </row>
    <row r="189" spans="1:15" ht="16.5" thickBot="1" x14ac:dyDescent="0.25">
      <c r="A189" s="27"/>
      <c r="B189" s="28" t="s">
        <v>200</v>
      </c>
      <c r="C189" s="29">
        <f>SUM(C186:C187)</f>
        <v>100000</v>
      </c>
      <c r="D189" s="29">
        <f t="shared" ref="D189:G189" si="77">SUM(D186:D187)</f>
        <v>25030</v>
      </c>
      <c r="E189" s="29">
        <f t="shared" si="77"/>
        <v>0</v>
      </c>
      <c r="F189" s="29">
        <f t="shared" si="77"/>
        <v>0</v>
      </c>
      <c r="G189" s="29">
        <f t="shared" si="77"/>
        <v>25030</v>
      </c>
      <c r="H189" s="21"/>
      <c r="I189" s="22"/>
      <c r="J189" s="23"/>
      <c r="K189" s="23"/>
      <c r="L189" s="23"/>
      <c r="M189" s="24"/>
      <c r="N189" s="33"/>
      <c r="O189" s="25"/>
    </row>
    <row r="190" spans="1:15" ht="14.25" thickBot="1" x14ac:dyDescent="0.25">
      <c r="A190" s="31"/>
      <c r="B190" s="32"/>
      <c r="C190" s="37"/>
      <c r="D190" s="37"/>
      <c r="E190" s="38"/>
      <c r="F190" s="23"/>
      <c r="G190" s="23"/>
      <c r="H190" s="35"/>
      <c r="I190" s="36"/>
      <c r="J190" s="34"/>
      <c r="K190" s="34"/>
      <c r="L190" s="34"/>
      <c r="M190" s="39"/>
      <c r="N190" s="39"/>
      <c r="O190" s="50"/>
    </row>
    <row r="191" spans="1:15" ht="16.5" thickBot="1" x14ac:dyDescent="0.25">
      <c r="A191" s="40"/>
      <c r="B191" s="41" t="s">
        <v>23</v>
      </c>
      <c r="C191" s="66">
        <f>(C17+C24+C29+C34+C40+C46+C52+C57+C62+C72+C83+C90+C95+C100+C105+C110+C117+C123+C128+C136+C141+C146+C153+C169+C177+C184+C189)</f>
        <v>110189950.15999998</v>
      </c>
      <c r="D191" s="66">
        <f>(D17+D24+D29+D34+D40+D46+D52+D57+D62+D72+D83+D90+D95+D100+D105+D110+D117+D123+D128+D136+D141+D146+D153+D169+D177+D184+D189)</f>
        <v>28160546.300000001</v>
      </c>
      <c r="E191" s="66">
        <f>(E17+E24+E29+E34+E40+E46+E52+E57+E62+E72+E83+E90+E95+E100+E105+E110+E117+E123+E128+E136+E141+E146+E153+E169+E177+E184+E189)</f>
        <v>921138.75</v>
      </c>
      <c r="F191" s="66">
        <f>(F17+F24+F29+F34+F40+F46+F52+F57+F62+F72+F83+F90+F95+F100+F105+F110+F117+F123+F128+F136+F141+F146+F153+F169+F177+F184+F189)</f>
        <v>921138.75</v>
      </c>
      <c r="G191" s="66">
        <f>(G17+G24+G29+G34+G40+G46+G52+G57+G62+G72+G83+G90+G95+G100+G105+G110+G117+G123+G128+G136+G141+G146+G153+G169+G177+G184+G189)</f>
        <v>27239407.550000001</v>
      </c>
      <c r="H191" s="42"/>
      <c r="I191" s="42"/>
      <c r="J191" s="43"/>
      <c r="K191" s="44"/>
      <c r="L191" s="45"/>
      <c r="M191" s="46"/>
      <c r="N191" s="46"/>
      <c r="O191" s="46"/>
    </row>
  </sheetData>
  <mergeCells count="10">
    <mergeCell ref="B9:B11"/>
    <mergeCell ref="H9:I10"/>
    <mergeCell ref="J9:M9"/>
    <mergeCell ref="J10:K10"/>
    <mergeCell ref="L10:M10"/>
    <mergeCell ref="A3:O3"/>
    <mergeCell ref="A4:O4"/>
    <mergeCell ref="A6:E6"/>
    <mergeCell ref="A7:E7"/>
    <mergeCell ref="F7:M7"/>
  </mergeCells>
  <printOptions horizontalCentered="1"/>
  <pageMargins left="0.19685039370078741" right="0.19685039370078741" top="0.39370078740157483" bottom="0.19685039370078741" header="0.31496062992125984" footer="0.31496062992125984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opLeftCell="A13" zoomScale="115" zoomScaleNormal="115" workbookViewId="0">
      <selection activeCell="A18" sqref="A18:G18"/>
    </sheetView>
  </sheetViews>
  <sheetFormatPr baseColWidth="10" defaultColWidth="11.42578125" defaultRowHeight="12.75" x14ac:dyDescent="0.2"/>
  <cols>
    <col min="1" max="1" width="9.28515625" style="2" customWidth="1"/>
    <col min="2" max="2" width="39.140625" style="2" customWidth="1"/>
    <col min="3" max="3" width="16.140625" style="2" customWidth="1"/>
    <col min="4" max="4" width="14.5703125" style="2" customWidth="1"/>
    <col min="5" max="5" width="12.7109375" style="2" customWidth="1"/>
    <col min="6" max="6" width="13.5703125" style="2" customWidth="1"/>
    <col min="7" max="7" width="13.42578125" style="2" customWidth="1"/>
    <col min="8" max="11" width="8.5703125" style="2" customWidth="1"/>
    <col min="12" max="12" width="10.5703125" style="2" customWidth="1"/>
    <col min="13" max="13" width="9.85546875" style="2" customWidth="1"/>
    <col min="14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228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185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4"/>
      <c r="N12" s="24"/>
      <c r="O12" s="49"/>
    </row>
    <row r="13" spans="1:15" ht="54" x14ac:dyDescent="0.2">
      <c r="A13" s="31">
        <v>1</v>
      </c>
      <c r="B13" s="32" t="s">
        <v>187</v>
      </c>
      <c r="C13" s="19">
        <v>7693725.5</v>
      </c>
      <c r="D13" s="19">
        <v>1923431.37</v>
      </c>
      <c r="E13" s="20">
        <v>0</v>
      </c>
      <c r="F13" s="20">
        <v>0</v>
      </c>
      <c r="G13" s="20">
        <f t="shared" ref="G13:G16" si="0">(D13-F13)</f>
        <v>1923431.37</v>
      </c>
      <c r="H13" s="21">
        <v>0</v>
      </c>
      <c r="I13" s="22">
        <f t="shared" ref="I13:I16" si="1">(E13*100%)/D13</f>
        <v>0</v>
      </c>
      <c r="J13" s="23">
        <v>5340</v>
      </c>
      <c r="K13" s="23" t="s">
        <v>38</v>
      </c>
      <c r="L13" s="23">
        <v>13000</v>
      </c>
      <c r="M13" s="24" t="s">
        <v>27</v>
      </c>
      <c r="N13" s="33" t="s">
        <v>159</v>
      </c>
      <c r="O13" s="23" t="s">
        <v>207</v>
      </c>
    </row>
    <row r="14" spans="1:15" ht="94.5" x14ac:dyDescent="0.2">
      <c r="A14" s="31">
        <v>2</v>
      </c>
      <c r="B14" s="32" t="s">
        <v>188</v>
      </c>
      <c r="C14" s="19">
        <v>3109380</v>
      </c>
      <c r="D14" s="19">
        <v>777345</v>
      </c>
      <c r="E14" s="20">
        <v>0</v>
      </c>
      <c r="F14" s="20">
        <v>0</v>
      </c>
      <c r="G14" s="20">
        <f t="shared" si="0"/>
        <v>777345</v>
      </c>
      <c r="H14" s="21">
        <v>0</v>
      </c>
      <c r="I14" s="22">
        <f t="shared" si="1"/>
        <v>0</v>
      </c>
      <c r="J14" s="23">
        <v>2144</v>
      </c>
      <c r="K14" s="23" t="s">
        <v>38</v>
      </c>
      <c r="L14" s="23">
        <v>164</v>
      </c>
      <c r="M14" s="24" t="s">
        <v>27</v>
      </c>
      <c r="N14" s="33" t="s">
        <v>159</v>
      </c>
      <c r="O14" s="23" t="s">
        <v>207</v>
      </c>
    </row>
    <row r="15" spans="1:15" ht="67.5" x14ac:dyDescent="0.2">
      <c r="A15" s="31">
        <v>3</v>
      </c>
      <c r="B15" s="32" t="s">
        <v>189</v>
      </c>
      <c r="C15" s="19">
        <v>4196894.5</v>
      </c>
      <c r="D15" s="19">
        <v>1049223.6200000001</v>
      </c>
      <c r="E15" s="20">
        <v>0</v>
      </c>
      <c r="F15" s="20">
        <v>0</v>
      </c>
      <c r="G15" s="20">
        <f t="shared" si="0"/>
        <v>1049223.6200000001</v>
      </c>
      <c r="H15" s="21">
        <v>0</v>
      </c>
      <c r="I15" s="22">
        <f t="shared" si="1"/>
        <v>0</v>
      </c>
      <c r="J15" s="23">
        <v>2894.41</v>
      </c>
      <c r="K15" s="23" t="s">
        <v>38</v>
      </c>
      <c r="L15" s="23">
        <v>120</v>
      </c>
      <c r="M15" s="24" t="s">
        <v>27</v>
      </c>
      <c r="N15" s="33" t="s">
        <v>159</v>
      </c>
      <c r="O15" s="23" t="s">
        <v>207</v>
      </c>
    </row>
    <row r="16" spans="1:15" ht="40.5" x14ac:dyDescent="0.2">
      <c r="A16" s="31">
        <v>5</v>
      </c>
      <c r="B16" s="32" t="s">
        <v>190</v>
      </c>
      <c r="C16" s="19">
        <v>15000000</v>
      </c>
      <c r="D16" s="19">
        <v>3762508.11</v>
      </c>
      <c r="E16" s="20">
        <v>0</v>
      </c>
      <c r="F16" s="20">
        <v>0</v>
      </c>
      <c r="G16" s="20">
        <f t="shared" si="0"/>
        <v>3762508.11</v>
      </c>
      <c r="H16" s="21">
        <v>0</v>
      </c>
      <c r="I16" s="22">
        <f t="shared" si="1"/>
        <v>0</v>
      </c>
      <c r="J16" s="23">
        <v>10320</v>
      </c>
      <c r="K16" s="23" t="s">
        <v>38</v>
      </c>
      <c r="L16" s="23">
        <v>3650</v>
      </c>
      <c r="M16" s="24" t="s">
        <v>27</v>
      </c>
      <c r="N16" s="33" t="s">
        <v>159</v>
      </c>
      <c r="O16" s="23" t="s">
        <v>207</v>
      </c>
    </row>
    <row r="17" spans="1:15" ht="17.25" thickBot="1" x14ac:dyDescent="0.25">
      <c r="A17" s="31"/>
      <c r="B17" s="32"/>
      <c r="C17" s="19"/>
      <c r="D17" s="62"/>
      <c r="E17" s="20"/>
      <c r="F17" s="20"/>
      <c r="G17" s="20"/>
      <c r="H17" s="21"/>
      <c r="I17" s="22"/>
      <c r="J17" s="23"/>
      <c r="K17" s="23"/>
      <c r="L17" s="23"/>
      <c r="M17" s="24"/>
      <c r="N17" s="33"/>
      <c r="O17" s="25"/>
    </row>
    <row r="18" spans="1:15" ht="16.5" thickBot="1" x14ac:dyDescent="0.25">
      <c r="A18" s="96"/>
      <c r="B18" s="97" t="s">
        <v>186</v>
      </c>
      <c r="C18" s="98">
        <f>SUM(C12:C17)</f>
        <v>30000000</v>
      </c>
      <c r="D18" s="98">
        <f t="shared" ref="D18:G18" si="2">SUM(D12:D17)</f>
        <v>7512508.0999999996</v>
      </c>
      <c r="E18" s="98">
        <f t="shared" si="2"/>
        <v>0</v>
      </c>
      <c r="F18" s="98">
        <f t="shared" si="2"/>
        <v>0</v>
      </c>
      <c r="G18" s="98">
        <f t="shared" si="2"/>
        <v>7512508.0999999996</v>
      </c>
      <c r="H18" s="21"/>
      <c r="I18" s="22"/>
      <c r="J18" s="23"/>
      <c r="K18" s="23"/>
      <c r="L18" s="23"/>
      <c r="M18" s="24"/>
      <c r="N18" s="33"/>
      <c r="O18" s="25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3.5" x14ac:dyDescent="0.2">
      <c r="A20" s="31"/>
      <c r="B20" s="32"/>
      <c r="C20" s="37"/>
      <c r="D20" s="37"/>
      <c r="E20" s="38"/>
      <c r="F20" s="23"/>
      <c r="G20" s="23"/>
      <c r="H20" s="21"/>
      <c r="I20" s="22"/>
      <c r="J20" s="23"/>
      <c r="K20" s="23"/>
      <c r="L20" s="23"/>
      <c r="M20" s="24"/>
      <c r="N20" s="24"/>
      <c r="O20" s="49"/>
    </row>
    <row r="21" spans="1:15" ht="13.5" x14ac:dyDescent="0.2">
      <c r="A21" s="31"/>
      <c r="B21" s="32"/>
      <c r="C21" s="37"/>
      <c r="D21" s="37"/>
      <c r="E21" s="38"/>
      <c r="F21" s="23"/>
      <c r="G21" s="23"/>
      <c r="H21" s="21"/>
      <c r="I21" s="22"/>
      <c r="J21" s="23"/>
      <c r="K21" s="23"/>
      <c r="L21" s="23"/>
      <c r="M21" s="24"/>
      <c r="N21" s="24"/>
      <c r="O21" s="49"/>
    </row>
    <row r="22" spans="1:15" ht="14.25" thickBot="1" x14ac:dyDescent="0.25">
      <c r="A22" s="31"/>
      <c r="B22" s="32"/>
      <c r="C22" s="37"/>
      <c r="D22" s="37"/>
      <c r="E22" s="38"/>
      <c r="F22" s="23"/>
      <c r="G22" s="23"/>
      <c r="H22" s="35"/>
      <c r="I22" s="36"/>
      <c r="J22" s="34"/>
      <c r="K22" s="34"/>
      <c r="L22" s="34"/>
      <c r="M22" s="39"/>
      <c r="N22" s="39"/>
      <c r="O22" s="50"/>
    </row>
    <row r="23" spans="1:15" ht="16.5" thickBot="1" x14ac:dyDescent="0.25">
      <c r="A23" s="91"/>
      <c r="B23" s="92" t="s">
        <v>23</v>
      </c>
      <c r="C23" s="93">
        <f>(C18)</f>
        <v>30000000</v>
      </c>
      <c r="D23" s="93">
        <f t="shared" ref="D23:G23" si="3">(D18)</f>
        <v>7512508.0999999996</v>
      </c>
      <c r="E23" s="93">
        <f t="shared" si="3"/>
        <v>0</v>
      </c>
      <c r="F23" s="93">
        <f t="shared" si="3"/>
        <v>0</v>
      </c>
      <c r="G23" s="93">
        <f t="shared" si="3"/>
        <v>7512508.0999999996</v>
      </c>
      <c r="H23" s="42"/>
      <c r="I23" s="42"/>
      <c r="J23" s="43"/>
      <c r="K23" s="44"/>
      <c r="L23" s="45"/>
      <c r="M23" s="46"/>
      <c r="N23" s="46"/>
      <c r="O23" s="46"/>
    </row>
    <row r="25" spans="1:15" ht="13.5" x14ac:dyDescent="0.25">
      <c r="A25" s="78" t="s">
        <v>236</v>
      </c>
      <c r="B25" s="78"/>
      <c r="C25" s="78"/>
      <c r="D25" s="78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topLeftCell="A16" zoomScale="115" zoomScaleNormal="115" workbookViewId="0">
      <selection activeCell="A12" sqref="A12:B12"/>
    </sheetView>
  </sheetViews>
  <sheetFormatPr baseColWidth="10" defaultColWidth="11.42578125" defaultRowHeight="12.75" x14ac:dyDescent="0.2"/>
  <cols>
    <col min="1" max="1" width="9" style="2" customWidth="1"/>
    <col min="2" max="2" width="39.140625" style="2" customWidth="1"/>
    <col min="3" max="3" width="14.85546875" style="2" customWidth="1"/>
    <col min="4" max="4" width="14" style="2" customWidth="1"/>
    <col min="5" max="5" width="13.42578125" style="2" customWidth="1"/>
    <col min="6" max="6" width="13.140625" style="2" customWidth="1"/>
    <col min="7" max="7" width="11.8554687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227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162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24"/>
      <c r="O12" s="49"/>
    </row>
    <row r="13" spans="1:15" ht="54" x14ac:dyDescent="0.2">
      <c r="A13" s="1">
        <v>1</v>
      </c>
      <c r="B13" s="52" t="s">
        <v>164</v>
      </c>
      <c r="C13" s="19">
        <v>12</v>
      </c>
      <c r="D13" s="19">
        <v>3</v>
      </c>
      <c r="E13" s="20">
        <v>0</v>
      </c>
      <c r="F13" s="19">
        <v>0</v>
      </c>
      <c r="G13" s="20">
        <f t="shared" ref="G13:G24" si="0">(D13-F13)</f>
        <v>3</v>
      </c>
      <c r="H13" s="21">
        <v>0</v>
      </c>
      <c r="I13" s="22">
        <f t="shared" ref="I13:I24" si="1">(E13*100%)/D13</f>
        <v>0</v>
      </c>
      <c r="J13" s="23">
        <v>1</v>
      </c>
      <c r="K13" s="24" t="s">
        <v>47</v>
      </c>
      <c r="L13" s="23">
        <v>1</v>
      </c>
      <c r="M13" s="24" t="s">
        <v>90</v>
      </c>
      <c r="N13" s="33" t="s">
        <v>165</v>
      </c>
      <c r="O13" s="23" t="s">
        <v>207</v>
      </c>
    </row>
    <row r="14" spans="1:15" ht="40.5" x14ac:dyDescent="0.2">
      <c r="A14" s="1">
        <v>1</v>
      </c>
      <c r="B14" s="52" t="s">
        <v>166</v>
      </c>
      <c r="C14" s="19">
        <v>12</v>
      </c>
      <c r="D14" s="19">
        <v>3</v>
      </c>
      <c r="E14" s="20">
        <v>0</v>
      </c>
      <c r="F14" s="19">
        <v>0</v>
      </c>
      <c r="G14" s="20">
        <f t="shared" si="0"/>
        <v>3</v>
      </c>
      <c r="H14" s="21">
        <v>0</v>
      </c>
      <c r="I14" s="22">
        <f t="shared" si="1"/>
        <v>0</v>
      </c>
      <c r="J14" s="23">
        <v>1</v>
      </c>
      <c r="K14" s="24" t="s">
        <v>47</v>
      </c>
      <c r="L14" s="23">
        <v>1</v>
      </c>
      <c r="M14" s="24" t="s">
        <v>90</v>
      </c>
      <c r="N14" s="33" t="s">
        <v>167</v>
      </c>
      <c r="O14" s="23" t="s">
        <v>207</v>
      </c>
    </row>
    <row r="15" spans="1:15" ht="27" x14ac:dyDescent="0.2">
      <c r="A15" s="1">
        <v>1</v>
      </c>
      <c r="B15" s="52" t="s">
        <v>168</v>
      </c>
      <c r="C15" s="19">
        <v>12</v>
      </c>
      <c r="D15" s="19">
        <v>3</v>
      </c>
      <c r="E15" s="20">
        <v>0</v>
      </c>
      <c r="F15" s="19">
        <v>0</v>
      </c>
      <c r="G15" s="20">
        <f t="shared" si="0"/>
        <v>3</v>
      </c>
      <c r="H15" s="21">
        <v>0</v>
      </c>
      <c r="I15" s="22">
        <f t="shared" si="1"/>
        <v>0</v>
      </c>
      <c r="J15" s="23">
        <v>1</v>
      </c>
      <c r="K15" s="24" t="s">
        <v>47</v>
      </c>
      <c r="L15" s="23">
        <v>1</v>
      </c>
      <c r="M15" s="24" t="s">
        <v>90</v>
      </c>
      <c r="N15" s="33" t="s">
        <v>169</v>
      </c>
      <c r="O15" s="23" t="s">
        <v>207</v>
      </c>
    </row>
    <row r="16" spans="1:15" ht="27" x14ac:dyDescent="0.2">
      <c r="A16" s="1">
        <v>1</v>
      </c>
      <c r="B16" s="52" t="s">
        <v>170</v>
      </c>
      <c r="C16" s="19">
        <v>12</v>
      </c>
      <c r="D16" s="19">
        <v>3</v>
      </c>
      <c r="E16" s="20">
        <v>0</v>
      </c>
      <c r="F16" s="19">
        <v>0</v>
      </c>
      <c r="G16" s="20">
        <f t="shared" si="0"/>
        <v>3</v>
      </c>
      <c r="H16" s="21">
        <v>0</v>
      </c>
      <c r="I16" s="22">
        <f t="shared" si="1"/>
        <v>0</v>
      </c>
      <c r="J16" s="23">
        <v>1</v>
      </c>
      <c r="K16" s="24" t="s">
        <v>47</v>
      </c>
      <c r="L16" s="23">
        <v>1</v>
      </c>
      <c r="M16" s="24" t="s">
        <v>90</v>
      </c>
      <c r="N16" s="33" t="s">
        <v>171</v>
      </c>
      <c r="O16" s="23" t="s">
        <v>207</v>
      </c>
    </row>
    <row r="17" spans="1:15" ht="27" x14ac:dyDescent="0.2">
      <c r="A17" s="1">
        <v>1</v>
      </c>
      <c r="B17" s="52" t="s">
        <v>170</v>
      </c>
      <c r="C17" s="19">
        <v>12</v>
      </c>
      <c r="D17" s="19">
        <v>3</v>
      </c>
      <c r="E17" s="20">
        <v>0</v>
      </c>
      <c r="F17" s="19">
        <v>0</v>
      </c>
      <c r="G17" s="20">
        <f t="shared" si="0"/>
        <v>3</v>
      </c>
      <c r="H17" s="21">
        <v>0</v>
      </c>
      <c r="I17" s="22">
        <f t="shared" si="1"/>
        <v>0</v>
      </c>
      <c r="J17" s="23">
        <v>1</v>
      </c>
      <c r="K17" s="24" t="s">
        <v>47</v>
      </c>
      <c r="L17" s="23">
        <v>1</v>
      </c>
      <c r="M17" s="24" t="s">
        <v>90</v>
      </c>
      <c r="N17" s="33" t="s">
        <v>172</v>
      </c>
      <c r="O17" s="23" t="s">
        <v>207</v>
      </c>
    </row>
    <row r="18" spans="1:15" ht="27" x14ac:dyDescent="0.2">
      <c r="A18" s="1">
        <v>1</v>
      </c>
      <c r="B18" s="52" t="s">
        <v>173</v>
      </c>
      <c r="C18" s="19">
        <v>12</v>
      </c>
      <c r="D18" s="19">
        <v>3</v>
      </c>
      <c r="E18" s="20">
        <v>0</v>
      </c>
      <c r="F18" s="19">
        <v>0</v>
      </c>
      <c r="G18" s="20">
        <f t="shared" si="0"/>
        <v>3</v>
      </c>
      <c r="H18" s="21">
        <v>0</v>
      </c>
      <c r="I18" s="22">
        <f t="shared" si="1"/>
        <v>0</v>
      </c>
      <c r="J18" s="23">
        <v>1</v>
      </c>
      <c r="K18" s="24" t="s">
        <v>47</v>
      </c>
      <c r="L18" s="23">
        <v>1</v>
      </c>
      <c r="M18" s="24" t="s">
        <v>90</v>
      </c>
      <c r="N18" s="33" t="s">
        <v>174</v>
      </c>
      <c r="O18" s="23" t="s">
        <v>207</v>
      </c>
    </row>
    <row r="19" spans="1:15" ht="16.5" x14ac:dyDescent="0.2">
      <c r="A19" s="1">
        <v>1</v>
      </c>
      <c r="B19" s="52" t="s">
        <v>175</v>
      </c>
      <c r="C19" s="19">
        <v>12</v>
      </c>
      <c r="D19" s="19">
        <v>3</v>
      </c>
      <c r="E19" s="20">
        <v>0</v>
      </c>
      <c r="F19" s="19">
        <v>0</v>
      </c>
      <c r="G19" s="20">
        <f t="shared" si="0"/>
        <v>3</v>
      </c>
      <c r="H19" s="21">
        <v>0</v>
      </c>
      <c r="I19" s="22">
        <f t="shared" si="1"/>
        <v>0</v>
      </c>
      <c r="J19" s="23">
        <v>1</v>
      </c>
      <c r="K19" s="24" t="s">
        <v>47</v>
      </c>
      <c r="L19" s="23">
        <v>1</v>
      </c>
      <c r="M19" s="24" t="s">
        <v>90</v>
      </c>
      <c r="N19" s="33" t="s">
        <v>176</v>
      </c>
      <c r="O19" s="23" t="s">
        <v>207</v>
      </c>
    </row>
    <row r="20" spans="1:15" ht="27" x14ac:dyDescent="0.2">
      <c r="A20" s="1">
        <v>1</v>
      </c>
      <c r="B20" s="52" t="s">
        <v>170</v>
      </c>
      <c r="C20" s="19">
        <v>12</v>
      </c>
      <c r="D20" s="19">
        <v>3</v>
      </c>
      <c r="E20" s="20">
        <v>0</v>
      </c>
      <c r="F20" s="19">
        <v>0</v>
      </c>
      <c r="G20" s="20">
        <f t="shared" si="0"/>
        <v>3</v>
      </c>
      <c r="H20" s="21">
        <v>0</v>
      </c>
      <c r="I20" s="22">
        <f t="shared" si="1"/>
        <v>0</v>
      </c>
      <c r="J20" s="23">
        <v>1</v>
      </c>
      <c r="K20" s="24" t="s">
        <v>47</v>
      </c>
      <c r="L20" s="23">
        <v>1</v>
      </c>
      <c r="M20" s="24" t="s">
        <v>90</v>
      </c>
      <c r="N20" s="33" t="s">
        <v>177</v>
      </c>
      <c r="O20" s="23" t="s">
        <v>207</v>
      </c>
    </row>
    <row r="21" spans="1:15" ht="16.5" x14ac:dyDescent="0.2">
      <c r="A21" s="1">
        <v>1</v>
      </c>
      <c r="B21" s="52" t="s">
        <v>178</v>
      </c>
      <c r="C21" s="19">
        <v>12</v>
      </c>
      <c r="D21" s="19">
        <v>3</v>
      </c>
      <c r="E21" s="20">
        <v>0</v>
      </c>
      <c r="F21" s="19">
        <v>0</v>
      </c>
      <c r="G21" s="20">
        <f t="shared" si="0"/>
        <v>3</v>
      </c>
      <c r="H21" s="21">
        <v>0</v>
      </c>
      <c r="I21" s="22">
        <f t="shared" si="1"/>
        <v>0</v>
      </c>
      <c r="J21" s="23">
        <v>1</v>
      </c>
      <c r="K21" s="24" t="s">
        <v>47</v>
      </c>
      <c r="L21" s="23">
        <v>1</v>
      </c>
      <c r="M21" s="24" t="s">
        <v>90</v>
      </c>
      <c r="N21" s="33" t="s">
        <v>179</v>
      </c>
      <c r="O21" s="23" t="s">
        <v>207</v>
      </c>
    </row>
    <row r="22" spans="1:15" ht="27" x14ac:dyDescent="0.2">
      <c r="A22" s="1">
        <v>1</v>
      </c>
      <c r="B22" s="52" t="s">
        <v>180</v>
      </c>
      <c r="C22" s="19">
        <v>12</v>
      </c>
      <c r="D22" s="19">
        <v>3</v>
      </c>
      <c r="E22" s="20">
        <v>0</v>
      </c>
      <c r="F22" s="19">
        <v>0</v>
      </c>
      <c r="G22" s="20">
        <f t="shared" si="0"/>
        <v>3</v>
      </c>
      <c r="H22" s="21">
        <v>0</v>
      </c>
      <c r="I22" s="22">
        <f t="shared" si="1"/>
        <v>0</v>
      </c>
      <c r="J22" s="23">
        <v>1</v>
      </c>
      <c r="K22" s="24" t="s">
        <v>47</v>
      </c>
      <c r="L22" s="23">
        <v>1</v>
      </c>
      <c r="M22" s="24" t="s">
        <v>90</v>
      </c>
      <c r="N22" s="33" t="s">
        <v>181</v>
      </c>
      <c r="O22" s="23" t="s">
        <v>207</v>
      </c>
    </row>
    <row r="23" spans="1:15" ht="27" x14ac:dyDescent="0.2">
      <c r="A23" s="1">
        <v>1</v>
      </c>
      <c r="B23" s="52" t="s">
        <v>182</v>
      </c>
      <c r="C23" s="19">
        <v>12</v>
      </c>
      <c r="D23" s="19">
        <v>3</v>
      </c>
      <c r="E23" s="20">
        <v>0</v>
      </c>
      <c r="F23" s="19">
        <v>0</v>
      </c>
      <c r="G23" s="20">
        <f t="shared" si="0"/>
        <v>3</v>
      </c>
      <c r="H23" s="21">
        <v>0</v>
      </c>
      <c r="I23" s="22">
        <f t="shared" si="1"/>
        <v>0</v>
      </c>
      <c r="J23" s="23">
        <v>1</v>
      </c>
      <c r="K23" s="24" t="s">
        <v>47</v>
      </c>
      <c r="L23" s="23">
        <v>1</v>
      </c>
      <c r="M23" s="24" t="s">
        <v>90</v>
      </c>
      <c r="N23" s="33" t="s">
        <v>183</v>
      </c>
      <c r="O23" s="23" t="s">
        <v>207</v>
      </c>
    </row>
    <row r="24" spans="1:15" ht="27" x14ac:dyDescent="0.2">
      <c r="A24" s="51">
        <v>1</v>
      </c>
      <c r="B24" s="52" t="s">
        <v>170</v>
      </c>
      <c r="C24" s="19">
        <v>12.05</v>
      </c>
      <c r="D24" s="19">
        <v>3.05</v>
      </c>
      <c r="E24" s="20">
        <v>0</v>
      </c>
      <c r="F24" s="19">
        <v>0</v>
      </c>
      <c r="G24" s="20">
        <f t="shared" si="0"/>
        <v>3.05</v>
      </c>
      <c r="H24" s="21">
        <v>0</v>
      </c>
      <c r="I24" s="22">
        <f t="shared" si="1"/>
        <v>0</v>
      </c>
      <c r="J24" s="23">
        <v>1</v>
      </c>
      <c r="K24" s="24" t="s">
        <v>47</v>
      </c>
      <c r="L24" s="23">
        <v>1</v>
      </c>
      <c r="M24" s="24" t="s">
        <v>90</v>
      </c>
      <c r="N24" s="33" t="s">
        <v>184</v>
      </c>
      <c r="O24" s="23" t="s">
        <v>207</v>
      </c>
    </row>
    <row r="25" spans="1:15" ht="17.25" thickBot="1" x14ac:dyDescent="0.25">
      <c r="A25" s="51"/>
      <c r="B25" s="52"/>
      <c r="C25" s="19"/>
      <c r="D25" s="19"/>
      <c r="E25" s="20"/>
      <c r="F25" s="19"/>
      <c r="G25" s="19"/>
      <c r="H25" s="21"/>
      <c r="I25" s="22"/>
      <c r="J25" s="23"/>
      <c r="K25" s="23"/>
      <c r="L25" s="23"/>
      <c r="M25" s="24"/>
      <c r="N25" s="33"/>
      <c r="O25" s="61"/>
    </row>
    <row r="26" spans="1:15" ht="16.5" thickBot="1" x14ac:dyDescent="0.25">
      <c r="A26" s="96"/>
      <c r="B26" s="97" t="s">
        <v>163</v>
      </c>
      <c r="C26" s="98">
        <f>SUM(C13:C25)</f>
        <v>144.05000000000001</v>
      </c>
      <c r="D26" s="98">
        <f t="shared" ref="D26:G26" si="2">SUM(D13:D25)</f>
        <v>36.049999999999997</v>
      </c>
      <c r="E26" s="98">
        <f t="shared" si="2"/>
        <v>0</v>
      </c>
      <c r="F26" s="98">
        <f t="shared" si="2"/>
        <v>0</v>
      </c>
      <c r="G26" s="98">
        <f t="shared" si="2"/>
        <v>36.049999999999997</v>
      </c>
      <c r="H26" s="21"/>
      <c r="I26" s="22"/>
      <c r="J26" s="23"/>
      <c r="K26" s="23"/>
      <c r="L26" s="23"/>
      <c r="M26" s="24"/>
      <c r="N26" s="24"/>
      <c r="O26" s="49"/>
    </row>
    <row r="27" spans="1:15" ht="13.5" x14ac:dyDescent="0.2">
      <c r="A27" s="31"/>
      <c r="B27" s="32"/>
      <c r="C27" s="37"/>
      <c r="D27" s="37"/>
      <c r="E27" s="38"/>
      <c r="F27" s="23"/>
      <c r="G27" s="23"/>
      <c r="H27" s="21"/>
      <c r="I27" s="22"/>
      <c r="J27" s="23"/>
      <c r="K27" s="23"/>
      <c r="L27" s="23"/>
      <c r="M27" s="24"/>
      <c r="N27" s="24"/>
      <c r="O27" s="49"/>
    </row>
    <row r="28" spans="1:15" ht="14.25" thickBot="1" x14ac:dyDescent="0.25">
      <c r="A28" s="31"/>
      <c r="B28" s="32"/>
      <c r="C28" s="37"/>
      <c r="D28" s="37"/>
      <c r="E28" s="38"/>
      <c r="F28" s="23"/>
      <c r="G28" s="23"/>
      <c r="H28" s="35"/>
      <c r="I28" s="36"/>
      <c r="J28" s="34"/>
      <c r="K28" s="34"/>
      <c r="L28" s="34"/>
      <c r="M28" s="39"/>
      <c r="N28" s="39"/>
      <c r="O28" s="50"/>
    </row>
    <row r="29" spans="1:15" ht="16.5" thickBot="1" x14ac:dyDescent="0.25">
      <c r="A29" s="91"/>
      <c r="B29" s="92" t="s">
        <v>23</v>
      </c>
      <c r="C29" s="93">
        <f>(C26)</f>
        <v>144.05000000000001</v>
      </c>
      <c r="D29" s="93">
        <f t="shared" ref="D29:G29" si="3">(D26)</f>
        <v>36.049999999999997</v>
      </c>
      <c r="E29" s="93">
        <f t="shared" si="3"/>
        <v>0</v>
      </c>
      <c r="F29" s="93">
        <f t="shared" si="3"/>
        <v>0</v>
      </c>
      <c r="G29" s="93">
        <f t="shared" si="3"/>
        <v>36.049999999999997</v>
      </c>
      <c r="H29" s="42"/>
      <c r="I29" s="42"/>
      <c r="J29" s="43"/>
      <c r="K29" s="44"/>
      <c r="L29" s="45"/>
      <c r="M29" s="46"/>
      <c r="N29" s="46"/>
      <c r="O29" s="46"/>
    </row>
    <row r="31" spans="1:15" ht="13.5" x14ac:dyDescent="0.25">
      <c r="A31" s="78" t="s">
        <v>236</v>
      </c>
      <c r="B31" s="78"/>
      <c r="C31" s="78"/>
      <c r="D31" s="78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8" zoomScale="115" zoomScaleNormal="115" workbookViewId="0">
      <selection activeCell="A16" sqref="A16:G16"/>
    </sheetView>
  </sheetViews>
  <sheetFormatPr baseColWidth="10" defaultColWidth="11.42578125" defaultRowHeight="12.75" x14ac:dyDescent="0.2"/>
  <cols>
    <col min="1" max="1" width="9.42578125" style="2" customWidth="1"/>
    <col min="2" max="2" width="39.140625" style="2" customWidth="1"/>
    <col min="3" max="3" width="15.85546875" style="2" customWidth="1"/>
    <col min="4" max="4" width="14.85546875" style="2" customWidth="1"/>
    <col min="5" max="5" width="12.5703125" style="2" customWidth="1"/>
    <col min="6" max="6" width="13.42578125" style="2" customWidth="1"/>
    <col min="7" max="7" width="14.5703125" style="2" customWidth="1"/>
    <col min="8" max="11" width="8.5703125" style="2" customWidth="1"/>
    <col min="12" max="12" width="9.1406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226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35</v>
      </c>
      <c r="C12" s="19"/>
      <c r="D12" s="19"/>
      <c r="E12" s="20"/>
      <c r="F12" s="20"/>
      <c r="G12" s="20"/>
      <c r="H12" s="21"/>
      <c r="I12" s="22"/>
      <c r="J12" s="23"/>
      <c r="K12" s="23"/>
      <c r="L12" s="23"/>
      <c r="M12" s="24"/>
      <c r="N12" s="24"/>
      <c r="O12" s="49"/>
    </row>
    <row r="13" spans="1:15" ht="67.5" x14ac:dyDescent="0.2">
      <c r="A13" s="1">
        <v>1</v>
      </c>
      <c r="B13" s="52" t="s">
        <v>160</v>
      </c>
      <c r="C13" s="19">
        <v>9354931.5700000003</v>
      </c>
      <c r="D13" s="19">
        <v>2338732.9</v>
      </c>
      <c r="E13" s="20">
        <v>0</v>
      </c>
      <c r="F13" s="19">
        <v>0</v>
      </c>
      <c r="G13" s="20">
        <f t="shared" ref="G13:G14" si="0">(D13-F13)</f>
        <v>2338732.9</v>
      </c>
      <c r="H13" s="21">
        <v>0</v>
      </c>
      <c r="I13" s="22">
        <f t="shared" ref="I13:I14" si="1">(E13*100%)/D13</f>
        <v>0</v>
      </c>
      <c r="J13" s="23">
        <v>3993.15</v>
      </c>
      <c r="K13" s="62" t="s">
        <v>38</v>
      </c>
      <c r="L13" s="23">
        <v>599</v>
      </c>
      <c r="M13" s="24" t="s">
        <v>27</v>
      </c>
      <c r="N13" s="33" t="s">
        <v>92</v>
      </c>
      <c r="O13" s="23" t="s">
        <v>207</v>
      </c>
    </row>
    <row r="14" spans="1:15" ht="54" x14ac:dyDescent="0.2">
      <c r="A14" s="51">
        <v>2</v>
      </c>
      <c r="B14" s="52" t="s">
        <v>161</v>
      </c>
      <c r="C14" s="19">
        <v>2338732.9</v>
      </c>
      <c r="D14" s="19">
        <v>584683.22</v>
      </c>
      <c r="E14" s="20">
        <v>0</v>
      </c>
      <c r="F14" s="19">
        <v>0</v>
      </c>
      <c r="G14" s="20">
        <f t="shared" si="0"/>
        <v>584683.22</v>
      </c>
      <c r="H14" s="21">
        <v>0</v>
      </c>
      <c r="I14" s="22">
        <f t="shared" si="1"/>
        <v>0</v>
      </c>
      <c r="J14" s="23">
        <v>1278</v>
      </c>
      <c r="K14" s="62" t="s">
        <v>38</v>
      </c>
      <c r="L14" s="23">
        <v>183</v>
      </c>
      <c r="M14" s="24" t="s">
        <v>27</v>
      </c>
      <c r="N14" s="33" t="s">
        <v>92</v>
      </c>
      <c r="O14" s="23" t="s">
        <v>207</v>
      </c>
    </row>
    <row r="15" spans="1:15" ht="17.25" thickBot="1" x14ac:dyDescent="0.25">
      <c r="A15" s="51"/>
      <c r="B15" s="52"/>
      <c r="C15" s="19"/>
      <c r="D15" s="19"/>
      <c r="E15" s="20"/>
      <c r="F15" s="19"/>
      <c r="G15" s="19"/>
      <c r="H15" s="21"/>
      <c r="I15" s="22"/>
      <c r="J15" s="23"/>
      <c r="K15" s="23"/>
      <c r="L15" s="23"/>
      <c r="M15" s="24"/>
      <c r="N15" s="33"/>
      <c r="O15" s="61"/>
    </row>
    <row r="16" spans="1:15" ht="16.5" thickBot="1" x14ac:dyDescent="0.25">
      <c r="A16" s="96"/>
      <c r="B16" s="97" t="s">
        <v>36</v>
      </c>
      <c r="C16" s="98">
        <f>SUM(C13:C15)</f>
        <v>11693664.470000001</v>
      </c>
      <c r="D16" s="98">
        <f t="shared" ref="D16:G16" si="2">SUM(D13:D15)</f>
        <v>2923416.12</v>
      </c>
      <c r="E16" s="98">
        <f t="shared" si="2"/>
        <v>0</v>
      </c>
      <c r="F16" s="98">
        <f t="shared" si="2"/>
        <v>0</v>
      </c>
      <c r="G16" s="98">
        <f t="shared" si="2"/>
        <v>2923416.12</v>
      </c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4.25" thickBot="1" x14ac:dyDescent="0.25">
      <c r="A20" s="31"/>
      <c r="B20" s="32"/>
      <c r="C20" s="37"/>
      <c r="D20" s="37"/>
      <c r="E20" s="38"/>
      <c r="F20" s="23"/>
      <c r="G20" s="23"/>
      <c r="H20" s="35"/>
      <c r="I20" s="36"/>
      <c r="J20" s="34"/>
      <c r="K20" s="34"/>
      <c r="L20" s="34"/>
      <c r="M20" s="39"/>
      <c r="N20" s="39"/>
      <c r="O20" s="50"/>
    </row>
    <row r="21" spans="1:15" ht="16.5" thickBot="1" x14ac:dyDescent="0.25">
      <c r="A21" s="91"/>
      <c r="B21" s="92" t="s">
        <v>23</v>
      </c>
      <c r="C21" s="93">
        <f>(C16)</f>
        <v>11693664.470000001</v>
      </c>
      <c r="D21" s="93">
        <f t="shared" ref="D21:G21" si="3">(D16)</f>
        <v>2923416.12</v>
      </c>
      <c r="E21" s="93">
        <f t="shared" si="3"/>
        <v>0</v>
      </c>
      <c r="F21" s="93">
        <f t="shared" si="3"/>
        <v>0</v>
      </c>
      <c r="G21" s="93">
        <f t="shared" si="3"/>
        <v>2923416.12</v>
      </c>
      <c r="H21" s="42"/>
      <c r="I21" s="42"/>
      <c r="J21" s="43"/>
      <c r="K21" s="44"/>
      <c r="L21" s="45"/>
      <c r="M21" s="46"/>
      <c r="N21" s="46"/>
      <c r="O21" s="46"/>
    </row>
    <row r="23" spans="1:15" ht="13.5" x14ac:dyDescent="0.25">
      <c r="A23" s="78" t="s">
        <v>236</v>
      </c>
      <c r="B23" s="78"/>
      <c r="C23" s="78"/>
      <c r="D23" s="78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7" zoomScale="115" zoomScaleNormal="115" workbookViewId="0">
      <selection activeCell="A15" sqref="A15:G15"/>
    </sheetView>
  </sheetViews>
  <sheetFormatPr baseColWidth="10" defaultColWidth="11.42578125" defaultRowHeight="12.75" x14ac:dyDescent="0.2"/>
  <cols>
    <col min="1" max="1" width="9.85546875" style="2" customWidth="1"/>
    <col min="2" max="2" width="39.140625" style="2" customWidth="1"/>
    <col min="3" max="3" width="15.7109375" style="2" customWidth="1"/>
    <col min="4" max="4" width="14" style="2" customWidth="1"/>
    <col min="5" max="5" width="12.7109375" style="2" customWidth="1"/>
    <col min="6" max="6" width="13.42578125" style="2" customWidth="1"/>
    <col min="7" max="7" width="12.7109375" style="2" customWidth="1"/>
    <col min="8" max="11" width="8.5703125" style="2" customWidth="1"/>
    <col min="12" max="12" width="10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225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26.25" thickBot="1" x14ac:dyDescent="0.25">
      <c r="A12" s="94"/>
      <c r="B12" s="95" t="s">
        <v>206</v>
      </c>
      <c r="C12" s="37"/>
      <c r="D12" s="37"/>
      <c r="E12" s="38"/>
      <c r="F12" s="23"/>
      <c r="G12" s="23"/>
      <c r="H12" s="21"/>
      <c r="I12" s="22"/>
      <c r="J12" s="23"/>
      <c r="K12" s="62"/>
      <c r="L12" s="23"/>
      <c r="M12" s="24"/>
      <c r="N12" s="33"/>
      <c r="O12" s="49"/>
    </row>
    <row r="13" spans="1:15" ht="54" x14ac:dyDescent="0.2">
      <c r="A13" s="48" t="s">
        <v>79</v>
      </c>
      <c r="B13" s="52" t="s">
        <v>78</v>
      </c>
      <c r="C13" s="19">
        <v>0</v>
      </c>
      <c r="D13" s="19">
        <v>376228.31</v>
      </c>
      <c r="E13" s="20">
        <v>376228.31</v>
      </c>
      <c r="F13" s="20">
        <v>376228.31</v>
      </c>
      <c r="G13" s="20">
        <f t="shared" ref="G13" si="0">(D13-F13)</f>
        <v>0</v>
      </c>
      <c r="H13" s="21">
        <v>1</v>
      </c>
      <c r="I13" s="22">
        <f t="shared" ref="I13" si="1">(E13*100%)/D13</f>
        <v>1</v>
      </c>
      <c r="J13" s="23">
        <v>920</v>
      </c>
      <c r="K13" s="62" t="s">
        <v>38</v>
      </c>
      <c r="L13" s="23">
        <v>3500</v>
      </c>
      <c r="M13" s="24" t="s">
        <v>27</v>
      </c>
      <c r="N13" s="33" t="s">
        <v>93</v>
      </c>
      <c r="O13" s="23" t="s">
        <v>209</v>
      </c>
    </row>
    <row r="14" spans="1:15" ht="17.25" thickBot="1" x14ac:dyDescent="0.25">
      <c r="A14" s="31"/>
      <c r="B14" s="32"/>
      <c r="C14" s="19"/>
      <c r="D14" s="62"/>
      <c r="E14" s="20"/>
      <c r="F14" s="20"/>
      <c r="G14" s="20"/>
      <c r="H14" s="21"/>
      <c r="I14" s="22"/>
      <c r="J14" s="23"/>
      <c r="K14" s="23"/>
      <c r="L14" s="23"/>
      <c r="M14" s="24"/>
      <c r="N14" s="33"/>
      <c r="O14" s="61"/>
    </row>
    <row r="15" spans="1:15" ht="16.5" thickBot="1" x14ac:dyDescent="0.25">
      <c r="A15" s="96"/>
      <c r="B15" s="97" t="s">
        <v>148</v>
      </c>
      <c r="C15" s="98">
        <f>SUM(C13:C14)</f>
        <v>0</v>
      </c>
      <c r="D15" s="98">
        <f>SUM(D13:D14)</f>
        <v>376228.31</v>
      </c>
      <c r="E15" s="98">
        <f t="shared" ref="E15:G15" si="2">SUM(E13:E14)</f>
        <v>376228.31</v>
      </c>
      <c r="F15" s="98">
        <f t="shared" si="2"/>
        <v>376228.31</v>
      </c>
      <c r="G15" s="98">
        <f t="shared" si="2"/>
        <v>0</v>
      </c>
      <c r="H15" s="21"/>
      <c r="I15" s="22"/>
      <c r="J15" s="23"/>
      <c r="K15" s="23"/>
      <c r="L15" s="23"/>
      <c r="M15" s="24"/>
      <c r="N15" s="24"/>
      <c r="O15" s="49"/>
    </row>
    <row r="16" spans="1:15" ht="13.5" x14ac:dyDescent="0.2">
      <c r="A16" s="31"/>
      <c r="B16" s="32"/>
      <c r="C16" s="37"/>
      <c r="D16" s="37"/>
      <c r="E16" s="38"/>
      <c r="F16" s="23"/>
      <c r="G16" s="23"/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4.25" thickBot="1" x14ac:dyDescent="0.25">
      <c r="A20" s="31"/>
      <c r="B20" s="32"/>
      <c r="C20" s="37"/>
      <c r="D20" s="37"/>
      <c r="E20" s="38"/>
      <c r="F20" s="23"/>
      <c r="G20" s="23"/>
      <c r="H20" s="35"/>
      <c r="I20" s="36"/>
      <c r="J20" s="34"/>
      <c r="K20" s="34"/>
      <c r="L20" s="34"/>
      <c r="M20" s="39"/>
      <c r="N20" s="39"/>
      <c r="O20" s="50"/>
    </row>
    <row r="21" spans="1:15" ht="16.5" thickBot="1" x14ac:dyDescent="0.25">
      <c r="A21" s="91"/>
      <c r="B21" s="92" t="s">
        <v>23</v>
      </c>
      <c r="C21" s="93">
        <f>(C15)</f>
        <v>0</v>
      </c>
      <c r="D21" s="93">
        <f t="shared" ref="D21:G21" si="3">(D15)</f>
        <v>376228.31</v>
      </c>
      <c r="E21" s="93">
        <f t="shared" si="3"/>
        <v>376228.31</v>
      </c>
      <c r="F21" s="93">
        <f t="shared" si="3"/>
        <v>376228.31</v>
      </c>
      <c r="G21" s="93">
        <f t="shared" si="3"/>
        <v>0</v>
      </c>
      <c r="H21" s="42"/>
      <c r="I21" s="42"/>
      <c r="J21" s="43"/>
      <c r="K21" s="44"/>
      <c r="L21" s="45"/>
      <c r="M21" s="46"/>
      <c r="N21" s="46"/>
      <c r="O21" s="46"/>
    </row>
    <row r="23" spans="1:15" ht="13.5" x14ac:dyDescent="0.25">
      <c r="A23" s="78" t="s">
        <v>236</v>
      </c>
      <c r="B23" s="78"/>
      <c r="C23" s="78"/>
      <c r="D23" s="78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opLeftCell="A4" zoomScale="115" zoomScaleNormal="115" workbookViewId="0">
      <selection activeCell="A15" sqref="A15:G15"/>
    </sheetView>
  </sheetViews>
  <sheetFormatPr baseColWidth="10" defaultColWidth="11.42578125" defaultRowHeight="12.75" x14ac:dyDescent="0.2"/>
  <cols>
    <col min="1" max="1" width="8.7109375" style="2" customWidth="1"/>
    <col min="2" max="2" width="39.140625" style="2" customWidth="1"/>
    <col min="3" max="4" width="17.140625" style="2" customWidth="1"/>
    <col min="5" max="5" width="12" style="2" customWidth="1"/>
    <col min="6" max="6" width="11.42578125" style="2" customWidth="1"/>
    <col min="7" max="7" width="14.140625" style="2" customWidth="1"/>
    <col min="8" max="10" width="8.5703125" style="2" customWidth="1"/>
    <col min="11" max="11" width="7.7109375" style="2" customWidth="1"/>
    <col min="12" max="12" width="9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224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7.25" thickBot="1" x14ac:dyDescent="0.25">
      <c r="A12" s="94"/>
      <c r="B12" s="95" t="s">
        <v>156</v>
      </c>
      <c r="C12" s="37"/>
      <c r="D12" s="37"/>
      <c r="E12" s="38"/>
      <c r="F12" s="23"/>
      <c r="G12" s="23"/>
      <c r="H12" s="21"/>
      <c r="I12" s="22"/>
      <c r="J12" s="23"/>
      <c r="K12" s="62"/>
      <c r="L12" s="23"/>
      <c r="M12" s="24"/>
      <c r="N12" s="33"/>
      <c r="O12" s="49"/>
    </row>
    <row r="13" spans="1:15" ht="54" x14ac:dyDescent="0.2">
      <c r="A13" s="31">
        <v>4</v>
      </c>
      <c r="B13" s="32" t="s">
        <v>158</v>
      </c>
      <c r="C13" s="19">
        <v>20000000</v>
      </c>
      <c r="D13" s="19">
        <v>5000000</v>
      </c>
      <c r="E13" s="20">
        <v>0</v>
      </c>
      <c r="F13" s="20">
        <v>0</v>
      </c>
      <c r="G13" s="20">
        <f t="shared" ref="G13" si="0">(D13-F13)</f>
        <v>5000000</v>
      </c>
      <c r="H13" s="21">
        <v>0</v>
      </c>
      <c r="I13" s="22">
        <f t="shared" ref="I13" si="1">(E13*100%)/D13</f>
        <v>0</v>
      </c>
      <c r="J13" s="23">
        <v>3800</v>
      </c>
      <c r="K13" s="62" t="s">
        <v>38</v>
      </c>
      <c r="L13" s="23">
        <v>5000</v>
      </c>
      <c r="M13" s="24" t="s">
        <v>27</v>
      </c>
      <c r="N13" s="33" t="s">
        <v>159</v>
      </c>
      <c r="O13" s="23" t="s">
        <v>207</v>
      </c>
    </row>
    <row r="14" spans="1:15" ht="17.25" thickBot="1" x14ac:dyDescent="0.25">
      <c r="A14" s="31"/>
      <c r="B14" s="32"/>
      <c r="C14" s="19"/>
      <c r="D14" s="62"/>
      <c r="E14" s="20"/>
      <c r="F14" s="20"/>
      <c r="G14" s="20"/>
      <c r="H14" s="21"/>
      <c r="I14" s="22"/>
      <c r="J14" s="23"/>
      <c r="K14" s="23"/>
      <c r="L14" s="23"/>
      <c r="M14" s="24"/>
      <c r="N14" s="33"/>
      <c r="O14" s="61"/>
    </row>
    <row r="15" spans="1:15" ht="16.5" thickBot="1" x14ac:dyDescent="0.25">
      <c r="A15" s="96"/>
      <c r="B15" s="97" t="s">
        <v>157</v>
      </c>
      <c r="C15" s="98">
        <f>SUM(C13:C14)</f>
        <v>20000000</v>
      </c>
      <c r="D15" s="98">
        <f t="shared" ref="D15:G15" si="2">SUM(D13:D14)</f>
        <v>5000000</v>
      </c>
      <c r="E15" s="98">
        <f t="shared" si="2"/>
        <v>0</v>
      </c>
      <c r="F15" s="98">
        <f t="shared" si="2"/>
        <v>0</v>
      </c>
      <c r="G15" s="98">
        <f t="shared" si="2"/>
        <v>5000000</v>
      </c>
      <c r="H15" s="21"/>
      <c r="I15" s="22"/>
      <c r="J15" s="23"/>
      <c r="K15" s="23"/>
      <c r="L15" s="23"/>
      <c r="M15" s="24"/>
      <c r="N15" s="24"/>
      <c r="O15" s="49"/>
    </row>
    <row r="16" spans="1:15" ht="13.5" x14ac:dyDescent="0.2">
      <c r="A16" s="31"/>
      <c r="B16" s="32"/>
      <c r="C16" s="37"/>
      <c r="D16" s="37"/>
      <c r="E16" s="38"/>
      <c r="F16" s="23"/>
      <c r="G16" s="23"/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20000000</v>
      </c>
      <c r="D20" s="93">
        <f t="shared" ref="D20:G20" si="3">(D15)</f>
        <v>5000000</v>
      </c>
      <c r="E20" s="93">
        <f t="shared" si="3"/>
        <v>0</v>
      </c>
      <c r="F20" s="93">
        <f t="shared" si="3"/>
        <v>0</v>
      </c>
      <c r="G20" s="93">
        <f t="shared" si="3"/>
        <v>5000000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opLeftCell="A5" zoomScale="115" zoomScaleNormal="115" workbookViewId="0">
      <selection activeCell="A18" sqref="A18:G18"/>
    </sheetView>
  </sheetViews>
  <sheetFormatPr baseColWidth="10" defaultColWidth="11.42578125" defaultRowHeight="12.75" x14ac:dyDescent="0.2"/>
  <cols>
    <col min="1" max="1" width="8.85546875" style="2" customWidth="1"/>
    <col min="2" max="2" width="39.140625" style="2" customWidth="1"/>
    <col min="3" max="4" width="17.140625" style="2" customWidth="1"/>
    <col min="5" max="5" width="12.85546875" style="2" customWidth="1"/>
    <col min="6" max="6" width="12.28515625" style="2" customWidth="1"/>
    <col min="7" max="7" width="13.7109375" style="2" customWidth="1"/>
    <col min="8" max="11" width="8.5703125" style="2" customWidth="1"/>
    <col min="12" max="12" width="9.140625" style="2" customWidth="1"/>
    <col min="13" max="13" width="10.7109375" style="2" customWidth="1"/>
    <col min="14" max="14" width="9.2851562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223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7.25" thickBot="1" x14ac:dyDescent="0.25">
      <c r="A12" s="94"/>
      <c r="B12" s="95" t="s">
        <v>61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0"/>
      <c r="N12" s="24"/>
      <c r="O12" s="49"/>
    </row>
    <row r="13" spans="1:15" ht="16.5" x14ac:dyDescent="0.2">
      <c r="A13" s="31">
        <v>1</v>
      </c>
      <c r="B13" s="32" t="s">
        <v>151</v>
      </c>
      <c r="C13" s="19">
        <v>156250</v>
      </c>
      <c r="D13" s="19">
        <v>39062.449999999997</v>
      </c>
      <c r="E13" s="20">
        <v>0</v>
      </c>
      <c r="F13" s="20">
        <v>0</v>
      </c>
      <c r="G13" s="20">
        <f t="shared" ref="G13:G16" si="0">(D13-F13)</f>
        <v>39062.449999999997</v>
      </c>
      <c r="H13" s="21">
        <v>0</v>
      </c>
      <c r="I13" s="22">
        <f t="shared" ref="I13:I16" si="1">(E13*100%)/D13</f>
        <v>0</v>
      </c>
      <c r="J13" s="23">
        <v>954</v>
      </c>
      <c r="K13" s="62" t="s">
        <v>38</v>
      </c>
      <c r="L13" s="23">
        <v>1</v>
      </c>
      <c r="M13" s="24" t="s">
        <v>90</v>
      </c>
      <c r="N13" s="33" t="s">
        <v>155</v>
      </c>
      <c r="O13" s="23" t="s">
        <v>209</v>
      </c>
    </row>
    <row r="14" spans="1:15" ht="16.5" x14ac:dyDescent="0.2">
      <c r="A14" s="31">
        <v>2</v>
      </c>
      <c r="B14" s="32" t="s">
        <v>152</v>
      </c>
      <c r="C14" s="19">
        <v>300625</v>
      </c>
      <c r="D14" s="19">
        <v>75156.25</v>
      </c>
      <c r="E14" s="20">
        <v>0</v>
      </c>
      <c r="F14" s="20">
        <v>0</v>
      </c>
      <c r="G14" s="20">
        <f t="shared" si="0"/>
        <v>75156.25</v>
      </c>
      <c r="H14" s="21">
        <v>0</v>
      </c>
      <c r="I14" s="22">
        <f t="shared" si="1"/>
        <v>0</v>
      </c>
      <c r="J14" s="23">
        <v>3717</v>
      </c>
      <c r="K14" s="62" t="s">
        <v>38</v>
      </c>
      <c r="L14" s="23">
        <v>1</v>
      </c>
      <c r="M14" s="24" t="s">
        <v>90</v>
      </c>
      <c r="N14" s="33" t="s">
        <v>155</v>
      </c>
      <c r="O14" s="23" t="s">
        <v>209</v>
      </c>
    </row>
    <row r="15" spans="1:15" ht="16.5" x14ac:dyDescent="0.2">
      <c r="A15" s="31">
        <v>3</v>
      </c>
      <c r="B15" s="32" t="s">
        <v>153</v>
      </c>
      <c r="C15" s="19">
        <v>108125</v>
      </c>
      <c r="D15" s="19">
        <v>27031.25</v>
      </c>
      <c r="E15" s="20">
        <v>0</v>
      </c>
      <c r="F15" s="20">
        <v>0</v>
      </c>
      <c r="G15" s="20">
        <f t="shared" si="0"/>
        <v>27031.25</v>
      </c>
      <c r="H15" s="21">
        <v>0</v>
      </c>
      <c r="I15" s="22">
        <f t="shared" si="1"/>
        <v>0</v>
      </c>
      <c r="J15" s="23">
        <v>1493.71</v>
      </c>
      <c r="K15" s="62" t="s">
        <v>38</v>
      </c>
      <c r="L15" s="23">
        <v>1</v>
      </c>
      <c r="M15" s="24" t="s">
        <v>90</v>
      </c>
      <c r="N15" s="33" t="s">
        <v>155</v>
      </c>
      <c r="O15" s="23" t="s">
        <v>209</v>
      </c>
    </row>
    <row r="16" spans="1:15" ht="27" x14ac:dyDescent="0.2">
      <c r="A16" s="31">
        <v>4</v>
      </c>
      <c r="B16" s="32" t="s">
        <v>154</v>
      </c>
      <c r="C16" s="19">
        <v>565000</v>
      </c>
      <c r="D16" s="19">
        <v>147928.04999999999</v>
      </c>
      <c r="E16" s="20">
        <v>0</v>
      </c>
      <c r="F16" s="20">
        <v>0</v>
      </c>
      <c r="G16" s="20">
        <f t="shared" si="0"/>
        <v>147928.04999999999</v>
      </c>
      <c r="H16" s="21">
        <v>0</v>
      </c>
      <c r="I16" s="22">
        <f t="shared" si="1"/>
        <v>0</v>
      </c>
      <c r="J16" s="23">
        <v>3034</v>
      </c>
      <c r="K16" s="62" t="s">
        <v>38</v>
      </c>
      <c r="L16" s="23">
        <v>1</v>
      </c>
      <c r="M16" s="24" t="s">
        <v>90</v>
      </c>
      <c r="N16" s="33" t="s">
        <v>155</v>
      </c>
      <c r="O16" s="25" t="s">
        <v>212</v>
      </c>
    </row>
    <row r="17" spans="1:15" ht="17.25" thickBot="1" x14ac:dyDescent="0.25">
      <c r="A17" s="31"/>
      <c r="B17" s="32"/>
      <c r="C17" s="19"/>
      <c r="D17" s="62"/>
      <c r="E17" s="20"/>
      <c r="F17" s="20"/>
      <c r="G17" s="20"/>
      <c r="H17" s="21"/>
      <c r="I17" s="22"/>
      <c r="J17" s="23"/>
      <c r="K17" s="23"/>
      <c r="L17" s="23"/>
      <c r="M17" s="24"/>
      <c r="N17" s="33"/>
      <c r="O17" s="61"/>
    </row>
    <row r="18" spans="1:15" ht="16.5" thickBot="1" x14ac:dyDescent="0.25">
      <c r="A18" s="96"/>
      <c r="B18" s="97" t="s">
        <v>62</v>
      </c>
      <c r="C18" s="98">
        <f>SUM(C13:C17)</f>
        <v>1130000</v>
      </c>
      <c r="D18" s="98">
        <f t="shared" ref="D18:G18" si="2">SUM(D13:D17)</f>
        <v>289178</v>
      </c>
      <c r="E18" s="98">
        <f t="shared" si="2"/>
        <v>0</v>
      </c>
      <c r="F18" s="98">
        <f t="shared" si="2"/>
        <v>0</v>
      </c>
      <c r="G18" s="98">
        <f t="shared" si="2"/>
        <v>289178</v>
      </c>
      <c r="H18" s="21"/>
      <c r="I18" s="22"/>
      <c r="J18" s="23"/>
      <c r="K18" s="23"/>
      <c r="L18" s="23"/>
      <c r="M18" s="24"/>
      <c r="N18" s="24"/>
      <c r="O18" s="49"/>
    </row>
    <row r="19" spans="1:15" ht="13.5" x14ac:dyDescent="0.2">
      <c r="A19" s="31"/>
      <c r="B19" s="32"/>
      <c r="C19" s="37"/>
      <c r="D19" s="37"/>
      <c r="E19" s="38"/>
      <c r="F19" s="23"/>
      <c r="G19" s="23"/>
      <c r="H19" s="21"/>
      <c r="I19" s="22"/>
      <c r="J19" s="23"/>
      <c r="K19" s="23"/>
      <c r="L19" s="23"/>
      <c r="M19" s="24"/>
      <c r="N19" s="24"/>
      <c r="O19" s="49"/>
    </row>
    <row r="20" spans="1:15" ht="13.5" x14ac:dyDescent="0.2">
      <c r="A20" s="31"/>
      <c r="B20" s="32"/>
      <c r="C20" s="37"/>
      <c r="D20" s="37"/>
      <c r="E20" s="38"/>
      <c r="F20" s="23"/>
      <c r="G20" s="23"/>
      <c r="H20" s="21"/>
      <c r="I20" s="22"/>
      <c r="J20" s="23"/>
      <c r="K20" s="23"/>
      <c r="L20" s="23"/>
      <c r="M20" s="24"/>
      <c r="N20" s="24"/>
      <c r="O20" s="49"/>
    </row>
    <row r="21" spans="1:15" ht="13.5" x14ac:dyDescent="0.2">
      <c r="A21" s="31"/>
      <c r="B21" s="32"/>
      <c r="C21" s="37"/>
      <c r="D21" s="37"/>
      <c r="E21" s="38"/>
      <c r="F21" s="23"/>
      <c r="G21" s="23"/>
      <c r="H21" s="21"/>
      <c r="I21" s="22"/>
      <c r="J21" s="23"/>
      <c r="K21" s="23"/>
      <c r="L21" s="23"/>
      <c r="M21" s="24"/>
      <c r="N21" s="24"/>
      <c r="O21" s="49"/>
    </row>
    <row r="22" spans="1:15" ht="14.25" thickBot="1" x14ac:dyDescent="0.25">
      <c r="A22" s="31"/>
      <c r="B22" s="32"/>
      <c r="C22" s="37"/>
      <c r="D22" s="37"/>
      <c r="E22" s="38"/>
      <c r="F22" s="23"/>
      <c r="G22" s="23"/>
      <c r="H22" s="35"/>
      <c r="I22" s="36"/>
      <c r="J22" s="34"/>
      <c r="K22" s="34"/>
      <c r="L22" s="34"/>
      <c r="M22" s="39"/>
      <c r="N22" s="39"/>
      <c r="O22" s="50"/>
    </row>
    <row r="23" spans="1:15" ht="16.5" thickBot="1" x14ac:dyDescent="0.25">
      <c r="A23" s="91"/>
      <c r="B23" s="92" t="s">
        <v>23</v>
      </c>
      <c r="C23" s="93">
        <f>(C18)</f>
        <v>1130000</v>
      </c>
      <c r="D23" s="93">
        <f t="shared" ref="D23:G23" si="3">(D18)</f>
        <v>289178</v>
      </c>
      <c r="E23" s="93">
        <f t="shared" si="3"/>
        <v>0</v>
      </c>
      <c r="F23" s="93">
        <f t="shared" si="3"/>
        <v>0</v>
      </c>
      <c r="G23" s="93">
        <f t="shared" si="3"/>
        <v>289178</v>
      </c>
      <c r="H23" s="42"/>
      <c r="I23" s="42"/>
      <c r="J23" s="43"/>
      <c r="K23" s="44"/>
      <c r="L23" s="45"/>
      <c r="M23" s="46"/>
      <c r="N23" s="46"/>
      <c r="O23" s="46"/>
    </row>
    <row r="25" spans="1:15" ht="13.5" x14ac:dyDescent="0.25">
      <c r="A25" s="78" t="s">
        <v>236</v>
      </c>
      <c r="B25" s="78"/>
      <c r="C25" s="78"/>
      <c r="D25" s="78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opLeftCell="A2" zoomScale="115" zoomScaleNormal="115" workbookViewId="0">
      <selection activeCell="A15" sqref="A15:G15"/>
    </sheetView>
  </sheetViews>
  <sheetFormatPr baseColWidth="10" defaultColWidth="11.42578125" defaultRowHeight="12.75" x14ac:dyDescent="0.2"/>
  <cols>
    <col min="1" max="1" width="8.85546875" style="2" customWidth="1"/>
    <col min="2" max="2" width="39.140625" style="2" customWidth="1"/>
    <col min="3" max="4" width="17.140625" style="2" customWidth="1"/>
    <col min="5" max="5" width="12" style="2" customWidth="1"/>
    <col min="6" max="6" width="12.5703125" style="2" customWidth="1"/>
    <col min="7" max="7" width="13.140625" style="2" customWidth="1"/>
    <col min="8" max="9" width="8.5703125" style="2" customWidth="1"/>
    <col min="10" max="10" width="8.140625" style="2" customWidth="1"/>
    <col min="11" max="12" width="8.5703125" style="2" customWidth="1"/>
    <col min="13" max="14" width="10.7109375" style="2" customWidth="1"/>
    <col min="15" max="15" width="13" style="2" customWidth="1"/>
    <col min="16" max="16384" width="11.42578125" style="2"/>
  </cols>
  <sheetData>
    <row r="2" spans="1:15" x14ac:dyDescent="0.2">
      <c r="O2" s="3"/>
    </row>
    <row r="3" spans="1:15" ht="20.2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0.25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x14ac:dyDescent="0.25">
      <c r="O5" s="69" t="s">
        <v>39</v>
      </c>
    </row>
    <row r="6" spans="1:15" ht="18" x14ac:dyDescent="0.2">
      <c r="A6" s="118"/>
      <c r="B6" s="118"/>
      <c r="C6" s="118"/>
      <c r="D6" s="118"/>
      <c r="E6" s="118"/>
    </row>
    <row r="7" spans="1:15" ht="16.5" x14ac:dyDescent="0.2">
      <c r="A7" s="106" t="s">
        <v>80</v>
      </c>
      <c r="B7" s="106"/>
      <c r="C7" s="106"/>
      <c r="D7" s="106"/>
      <c r="E7" s="106"/>
      <c r="F7" s="119" t="s">
        <v>222</v>
      </c>
      <c r="G7" s="119"/>
      <c r="H7" s="119"/>
      <c r="I7" s="119"/>
      <c r="J7" s="119"/>
      <c r="K7" s="119"/>
      <c r="L7" s="119"/>
      <c r="M7" s="119"/>
      <c r="N7" s="70"/>
      <c r="O7" s="4"/>
    </row>
    <row r="8" spans="1:15" ht="14.25" thickBot="1" x14ac:dyDescent="0.25">
      <c r="I8" s="5"/>
      <c r="J8" s="5"/>
      <c r="K8" s="5"/>
      <c r="L8" s="5"/>
      <c r="M8" s="5"/>
      <c r="N8" s="5"/>
      <c r="O8" s="5"/>
    </row>
    <row r="9" spans="1:15" ht="13.5" thickBot="1" x14ac:dyDescent="0.25">
      <c r="A9" s="79" t="s">
        <v>3</v>
      </c>
      <c r="B9" s="107" t="s">
        <v>25</v>
      </c>
      <c r="C9" s="80" t="s">
        <v>4</v>
      </c>
      <c r="D9" s="79" t="s">
        <v>4</v>
      </c>
      <c r="E9" s="79" t="s">
        <v>26</v>
      </c>
      <c r="F9" s="81" t="s">
        <v>26</v>
      </c>
      <c r="G9" s="81" t="s">
        <v>233</v>
      </c>
      <c r="H9" s="110" t="s">
        <v>5</v>
      </c>
      <c r="I9" s="111"/>
      <c r="J9" s="114" t="s">
        <v>6</v>
      </c>
      <c r="K9" s="115"/>
      <c r="L9" s="115"/>
      <c r="M9" s="116"/>
      <c r="N9" s="82" t="s">
        <v>7</v>
      </c>
      <c r="O9" s="79" t="s">
        <v>8</v>
      </c>
    </row>
    <row r="10" spans="1:15" ht="13.5" thickBot="1" x14ac:dyDescent="0.25">
      <c r="A10" s="83" t="s">
        <v>24</v>
      </c>
      <c r="B10" s="108"/>
      <c r="C10" s="84" t="s">
        <v>9</v>
      </c>
      <c r="D10" s="83" t="s">
        <v>44</v>
      </c>
      <c r="E10" s="83" t="s">
        <v>10</v>
      </c>
      <c r="F10" s="85" t="s">
        <v>11</v>
      </c>
      <c r="G10" s="85" t="s">
        <v>234</v>
      </c>
      <c r="H10" s="112"/>
      <c r="I10" s="113"/>
      <c r="J10" s="114" t="s">
        <v>12</v>
      </c>
      <c r="K10" s="116"/>
      <c r="L10" s="114" t="s">
        <v>13</v>
      </c>
      <c r="M10" s="116"/>
      <c r="N10" s="86" t="s">
        <v>14</v>
      </c>
      <c r="O10" s="83" t="s">
        <v>15</v>
      </c>
    </row>
    <row r="11" spans="1:15" ht="26.25" thickBot="1" x14ac:dyDescent="0.25">
      <c r="A11" s="87"/>
      <c r="B11" s="109"/>
      <c r="C11" s="88" t="s">
        <v>235</v>
      </c>
      <c r="D11" s="89" t="s">
        <v>63</v>
      </c>
      <c r="E11" s="87" t="s">
        <v>16</v>
      </c>
      <c r="F11" s="87" t="s">
        <v>17</v>
      </c>
      <c r="G11" s="87"/>
      <c r="H11" s="90" t="s">
        <v>18</v>
      </c>
      <c r="I11" s="90" t="s">
        <v>19</v>
      </c>
      <c r="J11" s="90" t="s">
        <v>20</v>
      </c>
      <c r="K11" s="90" t="s">
        <v>21</v>
      </c>
      <c r="L11" s="90" t="s">
        <v>20</v>
      </c>
      <c r="M11" s="90" t="s">
        <v>21</v>
      </c>
      <c r="N11" s="87"/>
      <c r="O11" s="87" t="s">
        <v>22</v>
      </c>
    </row>
    <row r="12" spans="1:15" ht="14.25" thickBot="1" x14ac:dyDescent="0.25">
      <c r="A12" s="94"/>
      <c r="B12" s="95" t="s">
        <v>147</v>
      </c>
      <c r="C12" s="37"/>
      <c r="D12" s="37"/>
      <c r="E12" s="38"/>
      <c r="F12" s="23"/>
      <c r="G12" s="23"/>
      <c r="H12" s="21"/>
      <c r="I12" s="22"/>
      <c r="J12" s="23"/>
      <c r="K12" s="23"/>
      <c r="L12" s="23"/>
      <c r="M12" s="24"/>
      <c r="N12" s="24"/>
      <c r="O12" s="49"/>
    </row>
    <row r="13" spans="1:15" ht="27" x14ac:dyDescent="0.2">
      <c r="A13" s="31">
        <v>14</v>
      </c>
      <c r="B13" s="32" t="s">
        <v>149</v>
      </c>
      <c r="C13" s="19">
        <v>1130000</v>
      </c>
      <c r="D13" s="19">
        <v>282500</v>
      </c>
      <c r="E13" s="20">
        <v>0</v>
      </c>
      <c r="F13" s="20">
        <v>0</v>
      </c>
      <c r="G13" s="20">
        <f t="shared" ref="G13" si="0">(D13-F13)</f>
        <v>282500</v>
      </c>
      <c r="H13" s="21">
        <v>0</v>
      </c>
      <c r="I13" s="22">
        <f t="shared" ref="I13" si="1">(E13*100%)/D13</f>
        <v>0</v>
      </c>
      <c r="J13" s="23">
        <v>4</v>
      </c>
      <c r="K13" s="62" t="s">
        <v>46</v>
      </c>
      <c r="L13" s="23">
        <v>1</v>
      </c>
      <c r="M13" s="24" t="s">
        <v>90</v>
      </c>
      <c r="N13" s="33" t="s">
        <v>150</v>
      </c>
      <c r="O13" s="25" t="s">
        <v>212</v>
      </c>
    </row>
    <row r="14" spans="1:15" ht="17.25" thickBot="1" x14ac:dyDescent="0.25">
      <c r="A14" s="31"/>
      <c r="B14" s="32"/>
      <c r="C14" s="19"/>
      <c r="D14" s="62"/>
      <c r="E14" s="20"/>
      <c r="F14" s="20"/>
      <c r="G14" s="20"/>
      <c r="H14" s="21"/>
      <c r="I14" s="22"/>
      <c r="J14" s="23"/>
      <c r="K14" s="23"/>
      <c r="L14" s="23"/>
      <c r="M14" s="24"/>
      <c r="N14" s="33"/>
      <c r="O14" s="61"/>
    </row>
    <row r="15" spans="1:15" ht="16.5" thickBot="1" x14ac:dyDescent="0.25">
      <c r="A15" s="96"/>
      <c r="B15" s="97" t="s">
        <v>148</v>
      </c>
      <c r="C15" s="98">
        <f>SUM(C13)</f>
        <v>1130000</v>
      </c>
      <c r="D15" s="98">
        <f t="shared" ref="D15:G15" si="2">SUM(D13)</f>
        <v>282500</v>
      </c>
      <c r="E15" s="98">
        <f t="shared" si="2"/>
        <v>0</v>
      </c>
      <c r="F15" s="98">
        <f t="shared" si="2"/>
        <v>0</v>
      </c>
      <c r="G15" s="98">
        <f t="shared" si="2"/>
        <v>282500</v>
      </c>
      <c r="H15" s="21"/>
      <c r="I15" s="22"/>
      <c r="J15" s="23"/>
      <c r="K15" s="23"/>
      <c r="L15" s="23"/>
      <c r="M15" s="24"/>
      <c r="N15" s="24"/>
      <c r="O15" s="49"/>
    </row>
    <row r="16" spans="1:15" ht="13.5" x14ac:dyDescent="0.2">
      <c r="A16" s="31"/>
      <c r="B16" s="32"/>
      <c r="C16" s="37"/>
      <c r="D16" s="37"/>
      <c r="E16" s="38"/>
      <c r="F16" s="23"/>
      <c r="G16" s="23"/>
      <c r="H16" s="21"/>
      <c r="I16" s="22"/>
      <c r="J16" s="23"/>
      <c r="K16" s="23"/>
      <c r="L16" s="23"/>
      <c r="M16" s="24"/>
      <c r="N16" s="24"/>
      <c r="O16" s="49"/>
    </row>
    <row r="17" spans="1:15" ht="13.5" x14ac:dyDescent="0.2">
      <c r="A17" s="31"/>
      <c r="B17" s="32"/>
      <c r="C17" s="37"/>
      <c r="D17" s="37"/>
      <c r="E17" s="38"/>
      <c r="F17" s="23"/>
      <c r="G17" s="23"/>
      <c r="H17" s="21"/>
      <c r="I17" s="22"/>
      <c r="J17" s="23"/>
      <c r="K17" s="23"/>
      <c r="L17" s="23"/>
      <c r="M17" s="24"/>
      <c r="N17" s="24"/>
      <c r="O17" s="49"/>
    </row>
    <row r="18" spans="1:15" ht="13.5" x14ac:dyDescent="0.2">
      <c r="A18" s="31"/>
      <c r="B18" s="32"/>
      <c r="C18" s="37"/>
      <c r="D18" s="37"/>
      <c r="E18" s="38"/>
      <c r="F18" s="23"/>
      <c r="G18" s="23"/>
      <c r="H18" s="21"/>
      <c r="I18" s="22"/>
      <c r="J18" s="23"/>
      <c r="K18" s="23"/>
      <c r="L18" s="23"/>
      <c r="M18" s="24"/>
      <c r="N18" s="24"/>
      <c r="O18" s="49"/>
    </row>
    <row r="19" spans="1:15" ht="14.25" thickBot="1" x14ac:dyDescent="0.25">
      <c r="A19" s="31"/>
      <c r="B19" s="32"/>
      <c r="C19" s="37"/>
      <c r="D19" s="37"/>
      <c r="E19" s="38"/>
      <c r="F19" s="23"/>
      <c r="G19" s="23"/>
      <c r="H19" s="35"/>
      <c r="I19" s="36"/>
      <c r="J19" s="34"/>
      <c r="K19" s="34"/>
      <c r="L19" s="34"/>
      <c r="M19" s="39"/>
      <c r="N19" s="39"/>
      <c r="O19" s="50"/>
    </row>
    <row r="20" spans="1:15" ht="16.5" thickBot="1" x14ac:dyDescent="0.25">
      <c r="A20" s="91"/>
      <c r="B20" s="92" t="s">
        <v>23</v>
      </c>
      <c r="C20" s="93">
        <f>(C15)</f>
        <v>1130000</v>
      </c>
      <c r="D20" s="93">
        <f t="shared" ref="D20:G20" si="3">(D15)</f>
        <v>282500</v>
      </c>
      <c r="E20" s="93">
        <f t="shared" si="3"/>
        <v>0</v>
      </c>
      <c r="F20" s="93">
        <f t="shared" si="3"/>
        <v>0</v>
      </c>
      <c r="G20" s="93">
        <f t="shared" si="3"/>
        <v>282500</v>
      </c>
      <c r="H20" s="42"/>
      <c r="I20" s="42"/>
      <c r="J20" s="43"/>
      <c r="K20" s="44"/>
      <c r="L20" s="45"/>
      <c r="M20" s="46"/>
      <c r="N20" s="46"/>
      <c r="O20" s="46"/>
    </row>
    <row r="22" spans="1:15" ht="13.5" x14ac:dyDescent="0.25">
      <c r="A22" s="78" t="s">
        <v>236</v>
      </c>
      <c r="B22" s="78"/>
      <c r="C22" s="78"/>
      <c r="D22" s="78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56</vt:i4>
      </vt:variant>
    </vt:vector>
  </HeadingPairs>
  <TitlesOfParts>
    <vt:vector size="84" baseType="lpstr">
      <vt:lpstr>61425 02 11 ok</vt:lpstr>
      <vt:lpstr>61424 02 25 11 ok</vt:lpstr>
      <vt:lpstr>61422 02 25 23 ok</vt:lpstr>
      <vt:lpstr>61422 02 25 12 ok</vt:lpstr>
      <vt:lpstr>61422 02 25 11 ok</vt:lpstr>
      <vt:lpstr>61422 02  11 ok</vt:lpstr>
      <vt:lpstr>61421 02 25 23 ok</vt:lpstr>
      <vt:lpstr>61421 02 25 16 ok</vt:lpstr>
      <vt:lpstr>61421 02 11 ok</vt:lpstr>
      <vt:lpstr>61419 02 25 15 ok</vt:lpstr>
      <vt:lpstr>61419 02 11 ok</vt:lpstr>
      <vt:lpstr>61415 02 25 18 ok</vt:lpstr>
      <vt:lpstr>61415 02 15 ok</vt:lpstr>
      <vt:lpstr>61413 02 25 17 ok</vt:lpstr>
      <vt:lpstr>61413 02 11 ok</vt:lpstr>
      <vt:lpstr>61410 02 25 11 ok</vt:lpstr>
      <vt:lpstr>61409 02 25 11 ok</vt:lpstr>
      <vt:lpstr>61408 02 25 11 ok</vt:lpstr>
      <vt:lpstr>61406 02 11 ok</vt:lpstr>
      <vt:lpstr>61404 02 25 30 ok</vt:lpstr>
      <vt:lpstr>61404 02 11 ok</vt:lpstr>
      <vt:lpstr>61401 02 11 ok</vt:lpstr>
      <vt:lpstr>61207 02 25 11 ok</vt:lpstr>
      <vt:lpstr>61206 02 25 29 ok</vt:lpstr>
      <vt:lpstr>61203 02 25 11 ok</vt:lpstr>
      <vt:lpstr>61203 02 11 ok</vt:lpstr>
      <vt:lpstr>61102 02 25 11 ok</vt:lpstr>
      <vt:lpstr>ANEXO-12 PPTO MODIF AL TRIM</vt:lpstr>
      <vt:lpstr>'61102 02 25 11 ok'!Área_de_impresión</vt:lpstr>
      <vt:lpstr>'61203 02 11 ok'!Área_de_impresión</vt:lpstr>
      <vt:lpstr>'61203 02 25 11 ok'!Área_de_impresión</vt:lpstr>
      <vt:lpstr>'61206 02 25 29 ok'!Área_de_impresión</vt:lpstr>
      <vt:lpstr>'61207 02 25 11 ok'!Área_de_impresión</vt:lpstr>
      <vt:lpstr>'61401 02 11 ok'!Área_de_impresión</vt:lpstr>
      <vt:lpstr>'61404 02 11 ok'!Área_de_impresión</vt:lpstr>
      <vt:lpstr>'61404 02 25 30 ok'!Área_de_impresión</vt:lpstr>
      <vt:lpstr>'61406 02 11 ok'!Área_de_impresión</vt:lpstr>
      <vt:lpstr>'61408 02 25 11 ok'!Área_de_impresión</vt:lpstr>
      <vt:lpstr>'61409 02 25 11 ok'!Área_de_impresión</vt:lpstr>
      <vt:lpstr>'61410 02 25 11 ok'!Área_de_impresión</vt:lpstr>
      <vt:lpstr>'61413 02 11 ok'!Área_de_impresión</vt:lpstr>
      <vt:lpstr>'61413 02 25 17 ok'!Área_de_impresión</vt:lpstr>
      <vt:lpstr>'61415 02 15 ok'!Área_de_impresión</vt:lpstr>
      <vt:lpstr>'61415 02 25 18 ok'!Área_de_impresión</vt:lpstr>
      <vt:lpstr>'61419 02 11 ok'!Área_de_impresión</vt:lpstr>
      <vt:lpstr>'61419 02 25 15 ok'!Área_de_impresión</vt:lpstr>
      <vt:lpstr>'61421 02 11 ok'!Área_de_impresión</vt:lpstr>
      <vt:lpstr>'61421 02 25 16 ok'!Área_de_impresión</vt:lpstr>
      <vt:lpstr>'61421 02 25 23 ok'!Área_de_impresión</vt:lpstr>
      <vt:lpstr>'61422 02  11 ok'!Área_de_impresión</vt:lpstr>
      <vt:lpstr>'61422 02 25 11 ok'!Área_de_impresión</vt:lpstr>
      <vt:lpstr>'61422 02 25 12 ok'!Área_de_impresión</vt:lpstr>
      <vt:lpstr>'61422 02 25 23 ok'!Área_de_impresión</vt:lpstr>
      <vt:lpstr>'61424 02 25 11 ok'!Área_de_impresión</vt:lpstr>
      <vt:lpstr>'61425 02 11 ok'!Área_de_impresión</vt:lpstr>
      <vt:lpstr>'ANEXO-12 PPTO MODIF AL TRIM'!Área_de_impresión</vt:lpstr>
      <vt:lpstr>'61102 02 25 11 ok'!Títulos_a_imprimir</vt:lpstr>
      <vt:lpstr>'61203 02 11 ok'!Títulos_a_imprimir</vt:lpstr>
      <vt:lpstr>'61203 02 25 11 ok'!Títulos_a_imprimir</vt:lpstr>
      <vt:lpstr>'61206 02 25 29 ok'!Títulos_a_imprimir</vt:lpstr>
      <vt:lpstr>'61207 02 25 11 ok'!Títulos_a_imprimir</vt:lpstr>
      <vt:lpstr>'61401 02 11 ok'!Títulos_a_imprimir</vt:lpstr>
      <vt:lpstr>'61404 02 11 ok'!Títulos_a_imprimir</vt:lpstr>
      <vt:lpstr>'61404 02 25 30 ok'!Títulos_a_imprimir</vt:lpstr>
      <vt:lpstr>'61406 02 11 ok'!Títulos_a_imprimir</vt:lpstr>
      <vt:lpstr>'61408 02 25 11 ok'!Títulos_a_imprimir</vt:lpstr>
      <vt:lpstr>'61409 02 25 11 ok'!Títulos_a_imprimir</vt:lpstr>
      <vt:lpstr>'61410 02 25 11 ok'!Títulos_a_imprimir</vt:lpstr>
      <vt:lpstr>'61413 02 11 ok'!Títulos_a_imprimir</vt:lpstr>
      <vt:lpstr>'61413 02 25 17 ok'!Títulos_a_imprimir</vt:lpstr>
      <vt:lpstr>'61415 02 15 ok'!Títulos_a_imprimir</vt:lpstr>
      <vt:lpstr>'61415 02 25 18 ok'!Títulos_a_imprimir</vt:lpstr>
      <vt:lpstr>'61419 02 11 ok'!Títulos_a_imprimir</vt:lpstr>
      <vt:lpstr>'61419 02 25 15 ok'!Títulos_a_imprimir</vt:lpstr>
      <vt:lpstr>'61421 02 11 ok'!Títulos_a_imprimir</vt:lpstr>
      <vt:lpstr>'61421 02 25 16 ok'!Títulos_a_imprimir</vt:lpstr>
      <vt:lpstr>'61421 02 25 23 ok'!Títulos_a_imprimir</vt:lpstr>
      <vt:lpstr>'61422 02  11 ok'!Títulos_a_imprimir</vt:lpstr>
      <vt:lpstr>'61422 02 25 11 ok'!Títulos_a_imprimir</vt:lpstr>
      <vt:lpstr>'61422 02 25 12 ok'!Títulos_a_imprimir</vt:lpstr>
      <vt:lpstr>'61422 02 25 23 ok'!Títulos_a_imprimir</vt:lpstr>
      <vt:lpstr>'61424 02 25 11 ok'!Títulos_a_imprimir</vt:lpstr>
      <vt:lpstr>'61425 02 11 ok'!Títulos_a_imprimir</vt:lpstr>
      <vt:lpstr>'ANEXO-12 PPTO MODIF AL TRIM'!Títulos_a_imprimir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Hugo</cp:lastModifiedBy>
  <cp:lastPrinted>2019-05-14T18:32:35Z</cp:lastPrinted>
  <dcterms:created xsi:type="dcterms:W3CDTF">2012-07-12T15:47:58Z</dcterms:created>
  <dcterms:modified xsi:type="dcterms:W3CDTF">2019-05-14T18:43:09Z</dcterms:modified>
</cp:coreProperties>
</file>